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vijetlana\Documents\FINANCIJSKO IZVJEŠĆE\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F307" i="9"/>
  <c r="E307" i="9"/>
  <c r="B307" i="9"/>
  <c r="H306" i="9"/>
  <c r="G306" i="9"/>
  <c r="F306" i="9"/>
  <c r="E306" i="9"/>
  <c r="B306" i="9" s="1"/>
  <c r="H305" i="9"/>
  <c r="E305" i="9" s="1"/>
  <c r="B305" i="9" s="1"/>
  <c r="G305" i="9"/>
  <c r="F305" i="9"/>
  <c r="H304" i="9"/>
  <c r="G304" i="9"/>
  <c r="F304" i="9"/>
  <c r="E304" i="9"/>
  <c r="B304" i="9" s="1"/>
  <c r="H303" i="9"/>
  <c r="G303" i="9"/>
  <c r="F303" i="9"/>
  <c r="E303" i="9"/>
  <c r="B303" i="9" s="1"/>
  <c r="H302" i="9"/>
  <c r="E302" i="9" s="1"/>
  <c r="B302" i="9" s="1"/>
  <c r="G302" i="9"/>
  <c r="F302" i="9"/>
  <c r="H301" i="9"/>
  <c r="E301" i="9" s="1"/>
  <c r="B301" i="9" s="1"/>
  <c r="G301" i="9"/>
  <c r="F301" i="9"/>
  <c r="H300" i="9"/>
  <c r="E300" i="9" s="1"/>
  <c r="B300" i="9" s="1"/>
  <c r="G300" i="9"/>
  <c r="F300" i="9"/>
  <c r="H299" i="9"/>
  <c r="G299" i="9"/>
  <c r="F299" i="9"/>
  <c r="E299" i="9"/>
  <c r="B299" i="9" s="1"/>
  <c r="H298" i="9"/>
  <c r="G298" i="9"/>
  <c r="F298" i="9"/>
  <c r="E298" i="9"/>
  <c r="B298" i="9" s="1"/>
  <c r="H297" i="9"/>
  <c r="G297" i="9"/>
  <c r="F297" i="9"/>
  <c r="E297" i="9"/>
  <c r="B297" i="9" s="1"/>
  <c r="H296" i="9"/>
  <c r="E296" i="9" s="1"/>
  <c r="B296" i="9" s="1"/>
  <c r="G296" i="9"/>
  <c r="F296" i="9"/>
  <c r="H295" i="9"/>
  <c r="G295" i="9"/>
  <c r="F295" i="9"/>
  <c r="E295" i="9"/>
  <c r="B295" i="9" s="1"/>
  <c r="H294" i="9"/>
  <c r="G294" i="9"/>
  <c r="F294" i="9"/>
  <c r="H293" i="9"/>
  <c r="E293" i="9" s="1"/>
  <c r="B293" i="9" s="1"/>
  <c r="G293" i="9"/>
  <c r="F293" i="9"/>
  <c r="H292" i="9"/>
  <c r="E292" i="9" s="1"/>
  <c r="B292" i="9" s="1"/>
  <c r="G292" i="9"/>
  <c r="F292" i="9"/>
  <c r="F291" i="9"/>
  <c r="F290" i="9"/>
  <c r="H289" i="9"/>
  <c r="G289" i="9"/>
  <c r="F289" i="9"/>
  <c r="E289" i="9"/>
  <c r="B289" i="9" s="1"/>
  <c r="H288" i="9"/>
  <c r="E288" i="9" s="1"/>
  <c r="B288" i="9" s="1"/>
  <c r="G288" i="9"/>
  <c r="F288" i="9"/>
  <c r="H287" i="9"/>
  <c r="G287" i="9"/>
  <c r="F287" i="9"/>
  <c r="E287" i="9"/>
  <c r="B287" i="9" s="1"/>
  <c r="H286" i="9"/>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G148" i="9"/>
  <c r="F148" i="9"/>
  <c r="E148" i="9"/>
  <c r="B148" i="9" s="1"/>
  <c r="H147" i="9"/>
  <c r="G147" i="9"/>
  <c r="F147" i="9"/>
  <c r="E147" i="9"/>
  <c r="B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G135" i="9"/>
  <c r="F135" i="9"/>
  <c r="E135" i="9"/>
  <c r="B135" i="9"/>
  <c r="H134" i="9"/>
  <c r="G134" i="9"/>
  <c r="F134" i="9"/>
  <c r="E134" i="9"/>
  <c r="B134" i="9" s="1"/>
  <c r="H133" i="9"/>
  <c r="E133" i="9" s="1"/>
  <c r="B133" i="9" s="1"/>
  <c r="G133" i="9"/>
  <c r="F133" i="9"/>
  <c r="H132" i="9"/>
  <c r="G132" i="9"/>
  <c r="F132" i="9"/>
  <c r="E132" i="9"/>
  <c r="B132" i="9" s="1"/>
  <c r="H131" i="9"/>
  <c r="G131" i="9"/>
  <c r="F131" i="9"/>
  <c r="E131" i="9"/>
  <c r="B131" i="9"/>
  <c r="H130" i="9"/>
  <c r="G130" i="9"/>
  <c r="F130" i="9"/>
  <c r="E130" i="9"/>
  <c r="B130" i="9" s="1"/>
  <c r="H129" i="9"/>
  <c r="E129" i="9" s="1"/>
  <c r="B129" i="9" s="1"/>
  <c r="G129" i="9"/>
  <c r="F129" i="9"/>
  <c r="H128" i="9"/>
  <c r="G128" i="9"/>
  <c r="F128" i="9"/>
  <c r="E128" i="9"/>
  <c r="B128" i="9" s="1"/>
  <c r="H127" i="9"/>
  <c r="G127" i="9"/>
  <c r="F127" i="9"/>
  <c r="E127" i="9"/>
  <c r="B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G119" i="9"/>
  <c r="F119" i="9"/>
  <c r="E119" i="9"/>
  <c r="B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G113" i="9"/>
  <c r="F113" i="9"/>
  <c r="E113" i="9"/>
  <c r="B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G97" i="9"/>
  <c r="F97" i="9"/>
  <c r="E97" i="9"/>
  <c r="B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G87" i="9"/>
  <c r="F87" i="9"/>
  <c r="E87" i="9"/>
  <c r="B87" i="9"/>
  <c r="H86" i="9"/>
  <c r="G86" i="9"/>
  <c r="F86" i="9"/>
  <c r="E86" i="9"/>
  <c r="B86" i="9" s="1"/>
  <c r="H85" i="9"/>
  <c r="G85" i="9"/>
  <c r="F85" i="9"/>
  <c r="E85" i="9"/>
  <c r="B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G71" i="9"/>
  <c r="F71" i="9"/>
  <c r="E71" i="9"/>
  <c r="B71" i="9"/>
  <c r="H70" i="9"/>
  <c r="G70" i="9"/>
  <c r="F70" i="9"/>
  <c r="E70" i="9"/>
  <c r="B70" i="9" s="1"/>
  <c r="H69" i="9"/>
  <c r="E69" i="9" s="1"/>
  <c r="B69" i="9" s="1"/>
  <c r="G69" i="9"/>
  <c r="F69" i="9"/>
  <c r="H68" i="9"/>
  <c r="E68" i="9" s="1"/>
  <c r="B68" i="9" s="1"/>
  <c r="G68" i="9"/>
  <c r="F68" i="9"/>
  <c r="H67" i="9"/>
  <c r="G67" i="9"/>
  <c r="F67" i="9"/>
  <c r="E67" i="9"/>
  <c r="B67" i="9"/>
  <c r="H66" i="9"/>
  <c r="G66" i="9"/>
  <c r="F66" i="9"/>
  <c r="E66" i="9"/>
  <c r="B66" i="9" s="1"/>
  <c r="H65" i="9"/>
  <c r="E65" i="9" s="1"/>
  <c r="B65" i="9" s="1"/>
  <c r="G65" i="9"/>
  <c r="F65" i="9"/>
  <c r="H64" i="9"/>
  <c r="G64" i="9"/>
  <c r="F64" i="9"/>
  <c r="E64" i="9"/>
  <c r="B64" i="9" s="1"/>
  <c r="H63" i="9"/>
  <c r="G63" i="9"/>
  <c r="F63" i="9"/>
  <c r="E63" i="9"/>
  <c r="B63" i="9"/>
  <c r="H62" i="9"/>
  <c r="G62" i="9"/>
  <c r="F62" i="9"/>
  <c r="E62" i="9"/>
  <c r="B62" i="9" s="1"/>
  <c r="H61" i="9"/>
  <c r="E61" i="9" s="1"/>
  <c r="B61" i="9" s="1"/>
  <c r="G61" i="9"/>
  <c r="F61" i="9"/>
  <c r="H60" i="9"/>
  <c r="G60" i="9"/>
  <c r="F60" i="9"/>
  <c r="E60" i="9"/>
  <c r="B60" i="9" s="1"/>
  <c r="H59" i="9"/>
  <c r="G59" i="9"/>
  <c r="F59" i="9"/>
  <c r="E59" i="9"/>
  <c r="B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c r="H46" i="9"/>
  <c r="E46" i="9" s="1"/>
  <c r="B46" i="9" s="1"/>
  <c r="G46" i="9"/>
  <c r="F46" i="9"/>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H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D420"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D363" i="4" s="1"/>
  <c r="E363" i="4"/>
  <c r="D358" i="1" s="1"/>
  <c r="F362" i="4"/>
  <c r="F361" i="4"/>
  <c r="F360" i="4"/>
  <c r="F359" i="4"/>
  <c r="F358" i="4"/>
  <c r="F357" i="4"/>
  <c r="E356" i="4"/>
  <c r="D356" i="4"/>
  <c r="F356" i="4" s="1"/>
  <c r="F355" i="4"/>
  <c r="F354" i="4"/>
  <c r="F353" i="4"/>
  <c r="E352" i="4"/>
  <c r="D352" i="4"/>
  <c r="D351" i="4" s="1"/>
  <c r="E351" i="4"/>
  <c r="E350" i="4" s="1"/>
  <c r="D345" i="1"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3" i="4" s="1"/>
  <c r="F262" i="4"/>
  <c r="F261" i="4"/>
  <c r="F260" i="4"/>
  <c r="E259" i="4"/>
  <c r="E252" i="4" s="1"/>
  <c r="D248"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D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C1509" i="1"/>
  <c r="H1509" i="1" s="1"/>
  <c r="C1508" i="1"/>
  <c r="H1508" i="1" s="1"/>
  <c r="C1507" i="1"/>
  <c r="H1507" i="1" s="1"/>
  <c r="C1506" i="1"/>
  <c r="H1506" i="1" s="1"/>
  <c r="G1505" i="1"/>
  <c r="C1505" i="1"/>
  <c r="H1505" i="1" s="1"/>
  <c r="C1504" i="1"/>
  <c r="H1504" i="1" s="1"/>
  <c r="G1503" i="1"/>
  <c r="C1503" i="1"/>
  <c r="H1503" i="1" s="1"/>
  <c r="C1502" i="1"/>
  <c r="H1502" i="1" s="1"/>
  <c r="C1500" i="1"/>
  <c r="H1500"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C1489" i="1"/>
  <c r="H1489" i="1" s="1"/>
  <c r="C1488" i="1"/>
  <c r="H1488" i="1" s="1"/>
  <c r="G1487" i="1"/>
  <c r="C1487" i="1"/>
  <c r="H1487" i="1" s="1"/>
  <c r="C1486" i="1"/>
  <c r="H1486" i="1" s="1"/>
  <c r="C1485" i="1"/>
  <c r="H1485" i="1" s="1"/>
  <c r="C1484" i="1"/>
  <c r="H1484" i="1" s="1"/>
  <c r="C1483" i="1"/>
  <c r="H1483" i="1" s="1"/>
  <c r="C1482" i="1"/>
  <c r="H1482" i="1" s="1"/>
  <c r="C1481" i="1"/>
  <c r="H1481"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D1409" i="1"/>
  <c r="H1409" i="1" s="1"/>
  <c r="C1409" i="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D1393" i="1"/>
  <c r="C1393" i="1"/>
  <c r="G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D1222" i="1"/>
  <c r="C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D1055" i="1"/>
  <c r="H1055" i="1" s="1"/>
  <c r="C1055" i="1"/>
  <c r="G1055" i="1" s="1"/>
  <c r="D1054" i="1"/>
  <c r="H1054" i="1" s="1"/>
  <c r="C1054" i="1"/>
  <c r="D1053" i="1"/>
  <c r="H1053" i="1" s="1"/>
  <c r="C1053" i="1"/>
  <c r="G1053" i="1" s="1"/>
  <c r="D1052" i="1"/>
  <c r="H1052" i="1" s="1"/>
  <c r="C1052" i="1"/>
  <c r="G1052" i="1" s="1"/>
  <c r="D1051" i="1"/>
  <c r="H1051" i="1" s="1"/>
  <c r="C1051" i="1"/>
  <c r="G1051" i="1" s="1"/>
  <c r="D1050" i="1"/>
  <c r="H1050" i="1" s="1"/>
  <c r="C1050" i="1"/>
  <c r="D1049" i="1"/>
  <c r="H1049" i="1" s="1"/>
  <c r="C1049" i="1"/>
  <c r="G1049" i="1" s="1"/>
  <c r="D1048" i="1"/>
  <c r="H1048" i="1" s="1"/>
  <c r="C1048" i="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D1014" i="1"/>
  <c r="H1014" i="1" s="1"/>
  <c r="C1014" i="1"/>
  <c r="D1013" i="1"/>
  <c r="H1013" i="1" s="1"/>
  <c r="C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D1002" i="1"/>
  <c r="H1002" i="1" s="1"/>
  <c r="C1002" i="1"/>
  <c r="D1001" i="1"/>
  <c r="H1001" i="1" s="1"/>
  <c r="C1001" i="1"/>
  <c r="G1001" i="1" s="1"/>
  <c r="D1000" i="1"/>
  <c r="H1000" i="1" s="1"/>
  <c r="C1000" i="1"/>
  <c r="D999" i="1"/>
  <c r="H999" i="1" s="1"/>
  <c r="C999" i="1"/>
  <c r="G999" i="1" s="1"/>
  <c r="D998" i="1"/>
  <c r="H998" i="1" s="1"/>
  <c r="C998" i="1"/>
  <c r="G998" i="1" s="1"/>
  <c r="D997" i="1"/>
  <c r="H997" i="1" s="1"/>
  <c r="C997" i="1"/>
  <c r="D996" i="1"/>
  <c r="H996" i="1" s="1"/>
  <c r="C996" i="1"/>
  <c r="G996" i="1" s="1"/>
  <c r="D995" i="1"/>
  <c r="H995" i="1" s="1"/>
  <c r="C995" i="1"/>
  <c r="G995" i="1" s="1"/>
  <c r="D994" i="1"/>
  <c r="H994" i="1" s="1"/>
  <c r="C994" i="1"/>
  <c r="G994" i="1" s="1"/>
  <c r="D993" i="1"/>
  <c r="H993" i="1" s="1"/>
  <c r="C993" i="1"/>
  <c r="D992" i="1"/>
  <c r="H992" i="1" s="1"/>
  <c r="C992" i="1"/>
  <c r="G992" i="1" s="1"/>
  <c r="C991" i="1"/>
  <c r="C990" i="1"/>
  <c r="D989" i="1"/>
  <c r="H989" i="1" s="1"/>
  <c r="C989" i="1"/>
  <c r="G989" i="1" s="1"/>
  <c r="D988" i="1"/>
  <c r="H988" i="1" s="1"/>
  <c r="C988" i="1"/>
  <c r="G988" i="1" s="1"/>
  <c r="D987" i="1"/>
  <c r="H987" i="1" s="1"/>
  <c r="C987" i="1"/>
  <c r="D986" i="1"/>
  <c r="H986" i="1" s="1"/>
  <c r="C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D717" i="1"/>
  <c r="H717" i="1" s="1"/>
  <c r="C717" i="1"/>
  <c r="G717" i="1" s="1"/>
  <c r="D716" i="1"/>
  <c r="H716" i="1" s="1"/>
  <c r="C716" i="1"/>
  <c r="G716" i="1" s="1"/>
  <c r="D715" i="1"/>
  <c r="H715" i="1" s="1"/>
  <c r="C715" i="1"/>
  <c r="G715" i="1" s="1"/>
  <c r="D714" i="1"/>
  <c r="H714" i="1" s="1"/>
  <c r="C714" i="1"/>
  <c r="G714" i="1" s="1"/>
  <c r="D713" i="1"/>
  <c r="H713" i="1" s="1"/>
  <c r="C713" i="1"/>
  <c r="D712" i="1"/>
  <c r="H712" i="1" s="1"/>
  <c r="C712" i="1"/>
  <c r="G712" i="1" s="1"/>
  <c r="D711" i="1"/>
  <c r="H711" i="1" s="1"/>
  <c r="C711" i="1"/>
  <c r="G711" i="1" s="1"/>
  <c r="D710" i="1"/>
  <c r="H710" i="1" s="1"/>
  <c r="C710" i="1"/>
  <c r="G710" i="1" s="1"/>
  <c r="D709" i="1"/>
  <c r="H709" i="1" s="1"/>
  <c r="C709" i="1"/>
  <c r="D708" i="1"/>
  <c r="H708" i="1" s="1"/>
  <c r="C708" i="1"/>
  <c r="G708" i="1" s="1"/>
  <c r="D707" i="1"/>
  <c r="H707" i="1" s="1"/>
  <c r="C707" i="1"/>
  <c r="G707" i="1" s="1"/>
  <c r="D706" i="1"/>
  <c r="H706" i="1" s="1"/>
  <c r="C706" i="1"/>
  <c r="G706" i="1" s="1"/>
  <c r="D705" i="1"/>
  <c r="H705" i="1" s="1"/>
  <c r="C705" i="1"/>
  <c r="D704" i="1"/>
  <c r="H704" i="1" s="1"/>
  <c r="C704" i="1"/>
  <c r="G704" i="1" s="1"/>
  <c r="D703" i="1"/>
  <c r="H703" i="1" s="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D669" i="1"/>
  <c r="H669" i="1" s="1"/>
  <c r="C669" i="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G647" i="1" s="1"/>
  <c r="D646" i="1"/>
  <c r="H646" i="1" s="1"/>
  <c r="C646" i="1"/>
  <c r="G646" i="1" s="1"/>
  <c r="C645" i="1"/>
  <c r="D644" i="1"/>
  <c r="H644" i="1" s="1"/>
  <c r="C644" i="1"/>
  <c r="G644" i="1" s="1"/>
  <c r="D643" i="1"/>
  <c r="H643" i="1" s="1"/>
  <c r="C643" i="1"/>
  <c r="G643" i="1" s="1"/>
  <c r="D642" i="1"/>
  <c r="H642" i="1" s="1"/>
  <c r="C642" i="1"/>
  <c r="G642" i="1" s="1"/>
  <c r="D641" i="1"/>
  <c r="H641" i="1" s="1"/>
  <c r="C641" i="1"/>
  <c r="C637" i="1"/>
  <c r="D632" i="1"/>
  <c r="H632" i="1" s="1"/>
  <c r="C632" i="1"/>
  <c r="D631" i="1"/>
  <c r="H631" i="1" s="1"/>
  <c r="C631"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C574" i="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D427" i="1"/>
  <c r="C427" i="1"/>
  <c r="G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D411" i="1"/>
  <c r="C411" i="1"/>
  <c r="D406" i="1"/>
  <c r="C406" i="1"/>
  <c r="H406" i="1" s="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D359" i="1"/>
  <c r="C359" i="1"/>
  <c r="H359" i="1" s="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D184" i="1"/>
  <c r="C184" i="1"/>
  <c r="D183" i="1"/>
  <c r="C183" i="1"/>
  <c r="H183" i="1" s="1"/>
  <c r="D182" i="1"/>
  <c r="C182" i="1"/>
  <c r="H182" i="1" s="1"/>
  <c r="D181" i="1"/>
  <c r="C181" i="1"/>
  <c r="D180" i="1"/>
  <c r="C180" i="1"/>
  <c r="H180" i="1" s="1"/>
  <c r="D179" i="1"/>
  <c r="C179" i="1"/>
  <c r="H179" i="1" s="1"/>
  <c r="D178" i="1"/>
  <c r="C178" i="1"/>
  <c r="H178" i="1" s="1"/>
  <c r="D177" i="1"/>
  <c r="C177" i="1"/>
  <c r="H177" i="1" s="1"/>
  <c r="D176" i="1"/>
  <c r="C176" i="1"/>
  <c r="H176" i="1" s="1"/>
  <c r="D175" i="1"/>
  <c r="C175" i="1"/>
  <c r="H175" i="1" s="1"/>
  <c r="D174" i="1"/>
  <c r="C174" i="1"/>
  <c r="H174" i="1" s="1"/>
  <c r="D173" i="1"/>
  <c r="C173" i="1"/>
  <c r="D172" i="1"/>
  <c r="C172" i="1"/>
  <c r="H172" i="1" s="1"/>
  <c r="D171" i="1"/>
  <c r="C171" i="1"/>
  <c r="H171" i="1" s="1"/>
  <c r="D170" i="1"/>
  <c r="C170" i="1"/>
  <c r="H170" i="1" s="1"/>
  <c r="D169" i="1"/>
  <c r="C169" i="1"/>
  <c r="H169" i="1" s="1"/>
  <c r="D168" i="1"/>
  <c r="C168" i="1"/>
  <c r="H168" i="1" s="1"/>
  <c r="D167" i="1"/>
  <c r="C167" i="1"/>
  <c r="D166" i="1"/>
  <c r="C166" i="1"/>
  <c r="H166" i="1" s="1"/>
  <c r="D165" i="1"/>
  <c r="C165" i="1"/>
  <c r="D164" i="1"/>
  <c r="C164" i="1"/>
  <c r="H164" i="1" s="1"/>
  <c r="D163" i="1"/>
  <c r="C163" i="1"/>
  <c r="H163" i="1" s="1"/>
  <c r="D162" i="1"/>
  <c r="C162" i="1"/>
  <c r="D161" i="1"/>
  <c r="C161" i="1"/>
  <c r="H161" i="1" s="1"/>
  <c r="D160" i="1"/>
  <c r="C160" i="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D85" i="1"/>
  <c r="C85" i="1"/>
  <c r="H85" i="1" s="1"/>
  <c r="D84" i="1"/>
  <c r="C84" i="1"/>
  <c r="H84" i="1" s="1"/>
  <c r="D83" i="1"/>
  <c r="C83" i="1"/>
  <c r="H83" i="1" s="1"/>
  <c r="D82" i="1"/>
  <c r="C82" i="1"/>
  <c r="H82" i="1" s="1"/>
  <c r="D81" i="1"/>
  <c r="C81" i="1"/>
  <c r="H81" i="1" s="1"/>
  <c r="D80" i="1"/>
  <c r="C80" i="1"/>
  <c r="H80" i="1" s="1"/>
  <c r="D79" i="1"/>
  <c r="C79" i="1"/>
  <c r="D78" i="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C2" i="1"/>
  <c r="H1436" i="1" l="1"/>
  <c r="G1409" i="1"/>
  <c r="G1481" i="1"/>
  <c r="H1222" i="1"/>
  <c r="H1223" i="1"/>
  <c r="H1224" i="1"/>
  <c r="F246" i="5"/>
  <c r="G649" i="1"/>
  <c r="B275" i="9"/>
  <c r="G632" i="1"/>
  <c r="G631" i="1"/>
  <c r="H405" i="1"/>
  <c r="H404" i="1"/>
  <c r="H411" i="1"/>
  <c r="H412" i="1"/>
  <c r="E27" i="9"/>
  <c r="B27" i="9" s="1"/>
  <c r="E33" i="9"/>
  <c r="B33" i="9" s="1"/>
  <c r="E286" i="9"/>
  <c r="B286" i="9" s="1"/>
  <c r="E294" i="9"/>
  <c r="B294" i="9" s="1"/>
  <c r="G1509" i="1"/>
  <c r="G1507" i="1"/>
  <c r="H1499" i="1"/>
  <c r="G1499" i="1"/>
  <c r="C1501" i="1"/>
  <c r="G1489" i="1"/>
  <c r="G1485" i="1"/>
  <c r="G1483" i="1"/>
  <c r="F239" i="5"/>
  <c r="H1154" i="1"/>
  <c r="H1156" i="1"/>
  <c r="H1138" i="1"/>
  <c r="H1137" i="1"/>
  <c r="G1056" i="1"/>
  <c r="G1064" i="1"/>
  <c r="G1054" i="1"/>
  <c r="F70" i="5"/>
  <c r="G1048" i="1"/>
  <c r="G1050" i="1"/>
  <c r="G1015" i="1"/>
  <c r="G1013" i="1"/>
  <c r="G1014" i="1"/>
  <c r="F35" i="5"/>
  <c r="G1003" i="1"/>
  <c r="G1002" i="1"/>
  <c r="E12" i="5"/>
  <c r="D990" i="1" s="1"/>
  <c r="H990" i="1" s="1"/>
  <c r="G997" i="1"/>
  <c r="G1000" i="1"/>
  <c r="F19" i="5"/>
  <c r="G990" i="1"/>
  <c r="G991" i="1"/>
  <c r="G993" i="1"/>
  <c r="F13" i="5"/>
  <c r="E7" i="5"/>
  <c r="G986" i="1"/>
  <c r="G987" i="1"/>
  <c r="F8" i="5"/>
  <c r="H288" i="1"/>
  <c r="E644" i="4"/>
  <c r="D638" i="1" s="1"/>
  <c r="F124" i="4"/>
  <c r="G705" i="1"/>
  <c r="G703" i="1"/>
  <c r="F217" i="9"/>
  <c r="H78" i="1"/>
  <c r="H79" i="1"/>
  <c r="H86" i="1"/>
  <c r="E6" i="4"/>
  <c r="D2" i="1" s="1"/>
  <c r="H2" i="1" s="1"/>
  <c r="F82" i="4"/>
  <c r="F50" i="4"/>
  <c r="F77" i="4"/>
  <c r="G670" i="1"/>
  <c r="G669" i="1"/>
  <c r="H358" i="1"/>
  <c r="H364" i="1"/>
  <c r="E407" i="4"/>
  <c r="D402" i="1" s="1"/>
  <c r="F369" i="4"/>
  <c r="F363" i="4"/>
  <c r="F264" i="4"/>
  <c r="H248" i="1"/>
  <c r="H255" i="1"/>
  <c r="H257" i="1"/>
  <c r="F259" i="4"/>
  <c r="G816" i="1"/>
  <c r="F252" i="4"/>
  <c r="H192" i="1"/>
  <c r="F196" i="4"/>
  <c r="F188" i="4"/>
  <c r="G718" i="1"/>
  <c r="H184" i="1"/>
  <c r="H185" i="1"/>
  <c r="F221" i="9"/>
  <c r="H173" i="1"/>
  <c r="H181" i="1"/>
  <c r="G713" i="1"/>
  <c r="F219" i="9"/>
  <c r="E163" i="4"/>
  <c r="D159" i="1" s="1"/>
  <c r="F177" i="4"/>
  <c r="H165" i="1"/>
  <c r="H167" i="1"/>
  <c r="F169" i="4"/>
  <c r="H159" i="1"/>
  <c r="H160" i="1"/>
  <c r="H162" i="1"/>
  <c r="F164" i="4"/>
  <c r="E151" i="4"/>
  <c r="D147" i="1" s="1"/>
  <c r="D148" i="1"/>
  <c r="H148" i="1"/>
  <c r="F159" i="4"/>
  <c r="G709" i="1"/>
  <c r="G641" i="1"/>
  <c r="G645" i="1"/>
  <c r="F652" i="4"/>
  <c r="G3" i="1"/>
  <c r="G7" i="1"/>
  <c r="G11" i="1"/>
  <c r="G15" i="1"/>
  <c r="G19" i="1"/>
  <c r="G23" i="1"/>
  <c r="G27" i="1"/>
  <c r="G31" i="1"/>
  <c r="G35" i="1"/>
  <c r="G39" i="1"/>
  <c r="G43" i="1"/>
  <c r="G47" i="1"/>
  <c r="G51" i="1"/>
  <c r="G55" i="1"/>
  <c r="G59" i="1"/>
  <c r="G63" i="1"/>
  <c r="G67" i="1"/>
  <c r="G71" i="1"/>
  <c r="G75" i="1"/>
  <c r="G79" i="1"/>
  <c r="G83" i="1"/>
  <c r="G85" i="1"/>
  <c r="G89" i="1"/>
  <c r="G93" i="1"/>
  <c r="G97" i="1"/>
  <c r="G101" i="1"/>
  <c r="G105" i="1"/>
  <c r="G113" i="1"/>
  <c r="G119" i="1"/>
  <c r="G123" i="1"/>
  <c r="G127" i="1"/>
  <c r="G131" i="1"/>
  <c r="G135"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H334" i="1"/>
  <c r="G334" i="1"/>
  <c r="G5" i="1"/>
  <c r="G9" i="1"/>
  <c r="G13" i="1"/>
  <c r="G17" i="1"/>
  <c r="G21" i="1"/>
  <c r="G25" i="1"/>
  <c r="G29" i="1"/>
  <c r="G33" i="1"/>
  <c r="G37" i="1"/>
  <c r="G41" i="1"/>
  <c r="G45" i="1"/>
  <c r="G49" i="1"/>
  <c r="G53" i="1"/>
  <c r="G57" i="1"/>
  <c r="G61" i="1"/>
  <c r="G65" i="1"/>
  <c r="G69" i="1"/>
  <c r="G73" i="1"/>
  <c r="G77" i="1"/>
  <c r="G81" i="1"/>
  <c r="G87" i="1"/>
  <c r="G91" i="1"/>
  <c r="G95" i="1"/>
  <c r="G99" i="1"/>
  <c r="G103" i="1"/>
  <c r="G107" i="1"/>
  <c r="G109" i="1"/>
  <c r="G111" i="1"/>
  <c r="G115" i="1"/>
  <c r="G117" i="1"/>
  <c r="G121" i="1"/>
  <c r="G125" i="1"/>
  <c r="G129" i="1"/>
  <c r="G133" i="1"/>
  <c r="G2"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6" i="1"/>
  <c r="G337" i="1"/>
  <c r="G338" i="1"/>
  <c r="G339"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4" i="1"/>
  <c r="G415" i="1"/>
  <c r="G416" i="1"/>
  <c r="G417" i="1"/>
  <c r="G418" i="1"/>
  <c r="G419" i="1"/>
  <c r="G420" i="1"/>
  <c r="G421" i="1"/>
  <c r="G422" i="1"/>
  <c r="G423" i="1"/>
  <c r="G424" i="1"/>
  <c r="G425" i="1"/>
  <c r="G426" i="1"/>
  <c r="H427"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1082" i="1"/>
  <c r="G1084" i="1"/>
  <c r="G1086" i="1"/>
  <c r="G1088" i="1"/>
  <c r="G1090" i="1"/>
  <c r="G1092" i="1"/>
  <c r="G1094" i="1"/>
  <c r="G1096" i="1"/>
  <c r="G1098" i="1"/>
  <c r="G1100" i="1"/>
  <c r="H1081" i="1"/>
  <c r="G1081" i="1"/>
  <c r="G1083" i="1"/>
  <c r="G1085" i="1"/>
  <c r="G1087" i="1"/>
  <c r="G1089" i="1"/>
  <c r="G1091" i="1"/>
  <c r="G1093" i="1"/>
  <c r="G1095" i="1"/>
  <c r="G1097" i="1"/>
  <c r="G1099"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H1393" i="1"/>
  <c r="H21" i="9"/>
  <c r="G21" i="9"/>
  <c r="F152" i="4"/>
  <c r="D151" i="4"/>
  <c r="F299" i="4"/>
  <c r="D298" i="4"/>
  <c r="E408" i="4"/>
  <c r="D403" i="1" s="1"/>
  <c r="F420" i="4"/>
  <c r="G1394" i="1"/>
  <c r="G1396" i="1"/>
  <c r="G1398" i="1"/>
  <c r="G1400" i="1"/>
  <c r="G1402" i="1"/>
  <c r="G1404" i="1"/>
  <c r="G1406" i="1"/>
  <c r="G1408" i="1"/>
  <c r="G1410" i="1"/>
  <c r="G1412" i="1"/>
  <c r="G1414" i="1"/>
  <c r="G1416" i="1"/>
  <c r="F6" i="4"/>
  <c r="H16" i="3"/>
  <c r="D412" i="4"/>
  <c r="I16" i="3"/>
  <c r="F351" i="4"/>
  <c r="D350" i="4"/>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7" i="4"/>
  <c r="F45" i="4"/>
  <c r="F51" i="4"/>
  <c r="F83" i="4"/>
  <c r="F107" i="4"/>
  <c r="F125" i="4"/>
  <c r="F153" i="4"/>
  <c r="F197" i="4"/>
  <c r="F225" i="4"/>
  <c r="F253" i="4"/>
  <c r="F300" i="4"/>
  <c r="F312" i="4"/>
  <c r="F352" i="4"/>
  <c r="F364" i="4"/>
  <c r="F416" i="4"/>
  <c r="F421" i="4"/>
  <c r="F473" i="4"/>
  <c r="F485" i="4"/>
  <c r="F529" i="4"/>
  <c r="F568" i="4"/>
  <c r="F594" i="4"/>
  <c r="D42" i="8"/>
  <c r="G313" i="9" s="1"/>
  <c r="E313" i="9" s="1"/>
  <c r="H1439" i="1"/>
  <c r="I1439" i="1" s="1"/>
  <c r="H1440" i="1"/>
  <c r="I1440" i="1" s="1"/>
  <c r="H1441" i="1"/>
  <c r="I1441" i="1" s="1"/>
  <c r="H1442" i="1"/>
  <c r="I1442" i="1" s="1"/>
  <c r="H1443" i="1"/>
  <c r="I1443" i="1" s="1"/>
  <c r="H1444" i="1"/>
  <c r="I1444" i="1" s="1"/>
  <c r="H1480" i="1"/>
  <c r="E643" i="4"/>
  <c r="D637" i="1" s="1"/>
  <c r="H637" i="1" s="1"/>
  <c r="D644" i="4"/>
  <c r="F417" i="4"/>
  <c r="E580" i="4"/>
  <c r="D574" i="1" s="1"/>
  <c r="H574" i="1" s="1"/>
  <c r="H308" i="9"/>
  <c r="E176" i="5"/>
  <c r="E237" i="5"/>
  <c r="E143" i="9"/>
  <c r="B143" i="9" s="1"/>
  <c r="F603" i="4"/>
  <c r="D625" i="4"/>
  <c r="D7" i="5"/>
  <c r="D69" i="5"/>
  <c r="D87" i="5"/>
  <c r="E146" i="5"/>
  <c r="D1124" i="1" s="1"/>
  <c r="H1124" i="1" s="1"/>
  <c r="E291" i="9"/>
  <c r="B291" i="9" s="1"/>
  <c r="F149" i="5"/>
  <c r="D190" i="5"/>
  <c r="D206" i="5"/>
  <c r="D238" i="5"/>
  <c r="D258" i="5"/>
  <c r="D5" i="6"/>
  <c r="D35" i="6"/>
  <c r="D89" i="6"/>
  <c r="D129"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6" i="9"/>
  <c r="E196" i="9" s="1"/>
  <c r="B196" i="9" s="1"/>
  <c r="G194" i="9"/>
  <c r="E194" i="9" s="1"/>
  <c r="B194" i="9" s="1"/>
  <c r="L192" i="9"/>
  <c r="F192"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7" i="9"/>
  <c r="E197" i="9" s="1"/>
  <c r="B197" i="9" s="1"/>
  <c r="G195" i="9"/>
  <c r="E195" i="9" s="1"/>
  <c r="B195" i="9" s="1"/>
  <c r="G193" i="9"/>
  <c r="E193" i="9" s="1"/>
  <c r="B193" i="9" s="1"/>
  <c r="G166" i="9"/>
  <c r="E166" i="9" s="1"/>
  <c r="B166" i="9" s="1"/>
  <c r="H165" i="9"/>
  <c r="I10" i="9"/>
  <c r="F88" i="5"/>
  <c r="E308" i="9"/>
  <c r="B308" i="9" s="1"/>
  <c r="F177" i="5"/>
  <c r="B316" i="9"/>
  <c r="E315" i="9"/>
  <c r="I10" i="3" s="1"/>
  <c r="B215" i="9"/>
  <c r="B217" i="9"/>
  <c r="B219" i="9"/>
  <c r="B221" i="9"/>
  <c r="B223" i="9"/>
  <c r="B225" i="9"/>
  <c r="B227" i="9"/>
  <c r="B229" i="9"/>
  <c r="B231" i="9"/>
  <c r="B233" i="9"/>
  <c r="B235" i="9"/>
  <c r="B237" i="9"/>
  <c r="B239" i="9"/>
  <c r="B241" i="9"/>
  <c r="B244" i="9"/>
  <c r="B246" i="9"/>
  <c r="B248" i="9"/>
  <c r="B250" i="9"/>
  <c r="B252" i="9"/>
  <c r="B254" i="9"/>
  <c r="B256" i="9"/>
  <c r="B258" i="9"/>
  <c r="B260" i="9"/>
  <c r="B262" i="9"/>
  <c r="B264" i="9"/>
  <c r="B266" i="9"/>
  <c r="B268" i="9"/>
  <c r="B270" i="9"/>
  <c r="F213" i="9" l="1"/>
  <c r="B213" i="9" s="1"/>
  <c r="H1501" i="1"/>
  <c r="G1501" i="1"/>
  <c r="H19" i="9"/>
  <c r="E19" i="9" s="1"/>
  <c r="B19" i="9" s="1"/>
  <c r="F12" i="5"/>
  <c r="I20" i="3"/>
  <c r="D985" i="1"/>
  <c r="E412" i="4"/>
  <c r="E639" i="4" s="1"/>
  <c r="I17" i="3"/>
  <c r="E289" i="4"/>
  <c r="E413" i="4" s="1"/>
  <c r="F163" i="4"/>
  <c r="E21" i="9"/>
  <c r="E165" i="9"/>
  <c r="B165" i="9" s="1"/>
  <c r="B192" i="9"/>
  <c r="F89" i="6"/>
  <c r="C1383" i="1"/>
  <c r="G318" i="9"/>
  <c r="E318" i="9" s="1"/>
  <c r="D141" i="6"/>
  <c r="F5" i="6"/>
  <c r="H24" i="3"/>
  <c r="C1299" i="1"/>
  <c r="D237" i="5"/>
  <c r="F238" i="5"/>
  <c r="C1215" i="1"/>
  <c r="G310" i="9"/>
  <c r="E310" i="9" s="1"/>
  <c r="B310" i="9" s="1"/>
  <c r="F190" i="5"/>
  <c r="C1167" i="1"/>
  <c r="D68" i="5"/>
  <c r="F69" i="5"/>
  <c r="C1047" i="1"/>
  <c r="F625" i="4"/>
  <c r="C619" i="1"/>
  <c r="E175" i="5"/>
  <c r="D1152" i="1" s="1"/>
  <c r="I22" i="3"/>
  <c r="D1153" i="1"/>
  <c r="E68" i="5"/>
  <c r="K1451" i="9"/>
  <c r="G314" i="9"/>
  <c r="E314" i="9" s="1"/>
  <c r="B314" i="9" s="1"/>
  <c r="I34" i="3"/>
  <c r="C1517" i="1"/>
  <c r="F146" i="5"/>
  <c r="D408" i="4"/>
  <c r="F350" i="4"/>
  <c r="C345" i="1"/>
  <c r="D407" i="1"/>
  <c r="E528" i="4"/>
  <c r="D407" i="4"/>
  <c r="F298" i="4"/>
  <c r="C293" i="1"/>
  <c r="H17" i="3"/>
  <c r="D289" i="4"/>
  <c r="F151" i="4"/>
  <c r="C147" i="1"/>
  <c r="B21" i="9"/>
  <c r="G1124" i="1"/>
  <c r="G637" i="1"/>
  <c r="F129" i="6"/>
  <c r="C1423" i="1"/>
  <c r="F35" i="6"/>
  <c r="H25" i="3"/>
  <c r="C1329" i="1"/>
  <c r="F258" i="5"/>
  <c r="C1235" i="1"/>
  <c r="G311" i="9"/>
  <c r="E311" i="9" s="1"/>
  <c r="B311" i="9" s="1"/>
  <c r="F206" i="5"/>
  <c r="C1183" i="1"/>
  <c r="D176" i="5"/>
  <c r="F87" i="5"/>
  <c r="C1065" i="1"/>
  <c r="D6" i="5"/>
  <c r="F7" i="5"/>
  <c r="H20" i="3"/>
  <c r="C985" i="1"/>
  <c r="I23" i="3"/>
  <c r="D1214" i="1"/>
  <c r="F644" i="4"/>
  <c r="C638" i="1"/>
  <c r="B313" i="9"/>
  <c r="F643" i="4"/>
  <c r="E291" i="4"/>
  <c r="D287" i="1" s="1"/>
  <c r="D285" i="1"/>
  <c r="D639" i="4"/>
  <c r="C407" i="1"/>
  <c r="D528" i="4"/>
  <c r="G574" i="1"/>
  <c r="E312" i="9" l="1"/>
  <c r="F412" i="4"/>
  <c r="E290" i="4"/>
  <c r="D286" i="1" s="1"/>
  <c r="D636" i="4"/>
  <c r="F528" i="4"/>
  <c r="C522" i="1"/>
  <c r="D635" i="4"/>
  <c r="F639" i="4"/>
  <c r="C633" i="1"/>
  <c r="G638" i="1"/>
  <c r="H638" i="1"/>
  <c r="G985" i="1"/>
  <c r="H985" i="1"/>
  <c r="G1065" i="1"/>
  <c r="H1065" i="1"/>
  <c r="D175" i="5"/>
  <c r="F176" i="5"/>
  <c r="H22" i="3"/>
  <c r="C1153" i="1"/>
  <c r="H1235" i="1"/>
  <c r="G1235" i="1"/>
  <c r="H1329" i="1"/>
  <c r="G1329" i="1"/>
  <c r="H147" i="1"/>
  <c r="G147" i="1"/>
  <c r="D413" i="4"/>
  <c r="D291" i="4"/>
  <c r="F289" i="4"/>
  <c r="C285" i="1"/>
  <c r="D290" i="4"/>
  <c r="H293" i="1"/>
  <c r="G293" i="1"/>
  <c r="F407" i="4"/>
  <c r="C402" i="1"/>
  <c r="D633" i="1"/>
  <c r="H1167" i="1"/>
  <c r="G1167" i="1"/>
  <c r="H1299" i="1"/>
  <c r="G1299" i="1"/>
  <c r="B318" i="9"/>
  <c r="E317" i="9"/>
  <c r="H407" i="1"/>
  <c r="G407" i="1"/>
  <c r="E640" i="4"/>
  <c r="E415" i="4"/>
  <c r="D410" i="1" s="1"/>
  <c r="D408" i="1"/>
  <c r="G278" i="9"/>
  <c r="C984" i="1"/>
  <c r="H1183" i="1"/>
  <c r="G1183" i="1"/>
  <c r="H1423" i="1"/>
  <c r="G1423" i="1"/>
  <c r="E636" i="4"/>
  <c r="D630" i="1" s="1"/>
  <c r="D522" i="1"/>
  <c r="E635" i="4"/>
  <c r="D629" i="1" s="1"/>
  <c r="E414" i="4"/>
  <c r="D409" i="1" s="1"/>
  <c r="H345" i="1"/>
  <c r="G345" i="1"/>
  <c r="F408" i="4"/>
  <c r="C403" i="1"/>
  <c r="G1517" i="1"/>
  <c r="H1517" i="1"/>
  <c r="H11" i="3"/>
  <c r="I21" i="3"/>
  <c r="D1046" i="1"/>
  <c r="E6" i="5"/>
  <c r="G619" i="1"/>
  <c r="H619" i="1"/>
  <c r="G1047" i="1"/>
  <c r="H1047" i="1"/>
  <c r="F68" i="5"/>
  <c r="H21" i="3"/>
  <c r="C1046" i="1"/>
  <c r="H1215" i="1"/>
  <c r="G1215" i="1"/>
  <c r="F237" i="5"/>
  <c r="H23" i="3"/>
  <c r="C1214" i="1"/>
  <c r="F141" i="6"/>
  <c r="H28" i="3"/>
  <c r="C1435" i="1"/>
  <c r="H1383" i="1"/>
  <c r="G1383" i="1"/>
  <c r="G1046" i="1" l="1"/>
  <c r="H1046" i="1"/>
  <c r="H1214" i="1"/>
  <c r="G1214" i="1"/>
  <c r="H278" i="9"/>
  <c r="E278" i="9" s="1"/>
  <c r="D984" i="1"/>
  <c r="G984" i="1" s="1"/>
  <c r="H403" i="1"/>
  <c r="G403" i="1"/>
  <c r="E642" i="4"/>
  <c r="D634" i="1"/>
  <c r="H402" i="1"/>
  <c r="G402" i="1"/>
  <c r="F290" i="4"/>
  <c r="C286" i="1"/>
  <c r="H285" i="1"/>
  <c r="G285" i="1"/>
  <c r="F291" i="4"/>
  <c r="C287" i="1"/>
  <c r="F175" i="5"/>
  <c r="C1152" i="1"/>
  <c r="F635" i="4"/>
  <c r="C629" i="1"/>
  <c r="H1435" i="1"/>
  <c r="G1435" i="1"/>
  <c r="N3" i="9"/>
  <c r="I11" i="3"/>
  <c r="F6" i="5"/>
  <c r="G285" i="9"/>
  <c r="E285" i="9" s="1"/>
  <c r="B285" i="9" s="1"/>
  <c r="H9" i="3"/>
  <c r="E641" i="4"/>
  <c r="D640" i="4"/>
  <c r="D415" i="4"/>
  <c r="F413" i="4"/>
  <c r="C408" i="1"/>
  <c r="D414" i="4"/>
  <c r="H1153" i="1"/>
  <c r="G1153" i="1"/>
  <c r="G633" i="1"/>
  <c r="H633" i="1"/>
  <c r="G522" i="1"/>
  <c r="H522" i="1"/>
  <c r="F636" i="4"/>
  <c r="C630" i="1"/>
  <c r="H984" i="1" l="1"/>
  <c r="G630" i="1"/>
  <c r="H630" i="1"/>
  <c r="F414" i="4"/>
  <c r="C409" i="1"/>
  <c r="D642" i="4"/>
  <c r="F640" i="4"/>
  <c r="C634" i="1"/>
  <c r="D641" i="4"/>
  <c r="E645" i="4"/>
  <c r="D635" i="1"/>
  <c r="G629" i="1"/>
  <c r="H629" i="1"/>
  <c r="H1152" i="1"/>
  <c r="G1152" i="1"/>
  <c r="H408" i="1"/>
  <c r="G408" i="1"/>
  <c r="F415" i="4"/>
  <c r="C410" i="1"/>
  <c r="K3" i="9"/>
  <c r="I9" i="3"/>
  <c r="H287" i="1"/>
  <c r="G287" i="1"/>
  <c r="H286" i="1"/>
  <c r="G286" i="1"/>
  <c r="B278" i="9"/>
  <c r="E277" i="9"/>
  <c r="E646" i="4"/>
  <c r="D636" i="1"/>
  <c r="H8" i="3"/>
  <c r="M3" i="9" l="1"/>
  <c r="I8" i="3"/>
  <c r="I19" i="3"/>
  <c r="D640" i="1"/>
  <c r="H410" i="1"/>
  <c r="G410" i="1"/>
  <c r="D645" i="4"/>
  <c r="F641" i="4"/>
  <c r="C635" i="1"/>
  <c r="H409" i="1"/>
  <c r="G409" i="1"/>
  <c r="I18" i="3"/>
  <c r="D639" i="1"/>
  <c r="G634" i="1"/>
  <c r="H634" i="1"/>
  <c r="D646" i="4"/>
  <c r="F642" i="4"/>
  <c r="C636" i="1"/>
  <c r="G636" i="1" l="1"/>
  <c r="H636" i="1"/>
  <c r="F646" i="4"/>
  <c r="H19" i="3"/>
  <c r="C640" i="1"/>
  <c r="G635" i="1"/>
  <c r="H635" i="1"/>
  <c r="F645" i="4"/>
  <c r="H18" i="3"/>
  <c r="C639" i="1"/>
  <c r="G276" i="9"/>
  <c r="E276" i="9" s="1"/>
  <c r="B276" i="9" s="1"/>
  <c r="G639" i="1" l="1"/>
  <c r="H639" i="1"/>
  <c r="H7" i="3"/>
  <c r="G640" i="1"/>
  <c r="H640" i="1"/>
  <c r="J3" i="9" l="1"/>
  <c r="G274" i="9" l="1"/>
  <c r="L272" i="9"/>
  <c r="H274" i="9"/>
  <c r="M272" i="9"/>
  <c r="H18" i="9"/>
  <c r="G18" i="9"/>
  <c r="J17" i="9"/>
  <c r="I6" i="9"/>
  <c r="J7" i="9"/>
  <c r="K8" i="9"/>
  <c r="I5" i="9"/>
  <c r="K7" i="9"/>
  <c r="J10" i="9"/>
  <c r="K11" i="9"/>
  <c r="G15" i="9"/>
  <c r="H17" i="9"/>
  <c r="J5" i="9"/>
  <c r="K6" i="9"/>
  <c r="I8" i="9"/>
  <c r="J9" i="9"/>
  <c r="K10" i="9"/>
  <c r="I12" i="9"/>
  <c r="J13" i="9"/>
  <c r="M15" i="9"/>
  <c r="L16" i="9"/>
  <c r="I17" i="9"/>
  <c r="K5" i="9"/>
  <c r="I7" i="9"/>
  <c r="J8" i="9"/>
  <c r="K9" i="9"/>
  <c r="I11" i="9"/>
  <c r="J12" i="9"/>
  <c r="K13" i="9"/>
  <c r="L15" i="9"/>
  <c r="M16" i="9"/>
  <c r="J11" i="9"/>
  <c r="K12" i="9"/>
  <c r="H15" i="9"/>
  <c r="G16" i="9"/>
  <c r="G17" i="9"/>
  <c r="J6" i="9"/>
  <c r="I9" i="9"/>
  <c r="E9" i="9" s="1"/>
  <c r="B9" i="9" s="1"/>
  <c r="I13" i="9"/>
  <c r="H16" i="9"/>
  <c r="F15" i="9" l="1"/>
  <c r="E13" i="9"/>
  <c r="B13" i="9" s="1"/>
  <c r="E17" i="9"/>
  <c r="B17" i="9" s="1"/>
  <c r="E7" i="9"/>
  <c r="B7" i="9" s="1"/>
  <c r="E18" i="9"/>
  <c r="B18" i="9" s="1"/>
  <c r="E12" i="9"/>
  <c r="B12" i="9" s="1"/>
  <c r="E6" i="9"/>
  <c r="B6" i="9" s="1"/>
  <c r="F272" i="9"/>
  <c r="E16" i="9"/>
  <c r="E11" i="9"/>
  <c r="B11" i="9" s="1"/>
  <c r="F16" i="9"/>
  <c r="F14" i="9" s="1"/>
  <c r="E8" i="9"/>
  <c r="B8" i="9" s="1"/>
  <c r="E15" i="9"/>
  <c r="E10" i="9"/>
  <c r="B10" i="9" s="1"/>
  <c r="E5" i="9"/>
  <c r="E274" i="9"/>
  <c r="B272" i="9" l="1"/>
  <c r="F20" i="9"/>
  <c r="F3" i="9" s="1"/>
  <c r="B274" i="9"/>
  <c r="E20" i="9"/>
  <c r="I7" i="3" s="1"/>
  <c r="B5" i="9"/>
  <c r="E4" i="9"/>
  <c r="B15" i="9"/>
  <c r="E1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<sst xmlns="http://schemas.openxmlformats.org/spreadsheetml/2006/main" count="4374" uniqueCount="3426">
  <si>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</si>
  <si>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</si>
  <si>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</si>
  <si>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</si>
  <si>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</si>
  <si>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</si>
  <si>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</si>
  <si>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</si>
  <si>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</si>
  <si>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</si>
  <si>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</si>
  <si>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</si>
  <si>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</si>
  <si>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</si>
  <si>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</si>
  <si>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</si>
  <si>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</si>
  <si>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</si>
  <si>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</si>
  <si>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</si>
  <si>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</si>
  <si>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</si>
  <si>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</si>
  <si>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</si>
  <si>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</si>
  <si>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</si>
  <si>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</si>
  <si>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</si>
  <si>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</si>
  <si>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</si>
  <si>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</si>
  <si>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SESVETE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</si>
  <si>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</si>
  <si>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</si>
  <si>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</si>
  <si>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</si>
  <si>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</si>
  <si>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</si>
  <si>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</si>
  <si>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</si>
  <si>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</si>
  <si>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</si>
  <si>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</si>
  <si>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</si>
  <si>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</si>
  <si>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</si>
  <si>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</si>
  <si>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</si>
  <si>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</si>
  <si>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14435 - Osnovna škola SESVETE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</si>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</sst>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2843320.3</v>
      </c>
      <c r="D2" s="6">
        <f>'PR-RAS'!E6</f>
        <v>3352058.2599999988</v>
      </c>
      <c r="E2" s="6">
        <v>0</v>
      </c>
      <c r="F2" s="6">
        <v>0</v>
      </c>
      <c r="G2" s="7">
        <f t="shared" ref="G2:G264" si="0">(B2/1000)*(C2*1+D2*2)</f>
        <v>9547.4368199999972</v>
      </c>
      <c r="H2" s="7">
        <f t="shared" ref="H2:H264" si="1">ABS(C2-ROUND(C2,0))+ABS(D2-ROUND(D2,0))</f>
        <v>0.55999999865889549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2229481.5699999998</v>
      </c>
      <c r="D46" s="1">
        <f>'PR-RAS'!E50</f>
        <v>2744764.3799999994</v>
      </c>
      <c r="E46" s="1">
        <v>0</v>
      </c>
      <c r="F46" s="1">
        <v>0</v>
      </c>
      <c r="G46" s="2">
        <f t="shared" si="0"/>
        <v>347355.46484999993</v>
      </c>
      <c r="H46" s="2">
        <f t="shared" si="1"/>
        <v>0.80999999959021807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2165025.73</v>
      </c>
      <c r="D64" s="1">
        <f>'PR-RAS'!E68</f>
        <v>2642951.7599999998</v>
      </c>
      <c r="E64" s="1">
        <v>0</v>
      </c>
      <c r="F64" s="1">
        <v>0</v>
      </c>
      <c r="G64" s="2">
        <f t="shared" si="0"/>
        <v>469408.54275000002</v>
      </c>
      <c r="H64" s="2">
        <f t="shared" si="1"/>
        <v>0.51000000024214387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2114190.83</v>
      </c>
      <c r="D65" s="1">
        <f>'PR-RAS'!E69</f>
        <v>2582274.5099999998</v>
      </c>
      <c r="E65" s="1">
        <v>0</v>
      </c>
      <c r="F65" s="1">
        <v>0</v>
      </c>
      <c r="G65" s="2">
        <f t="shared" si="0"/>
        <v>465839.3504</v>
      </c>
      <c r="H65" s="2">
        <f t="shared" si="1"/>
        <v>0.66000000014901161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50834.9</v>
      </c>
      <c r="D66" s="1">
        <f>'PR-RAS'!E70</f>
        <v>60677.25</v>
      </c>
      <c r="E66" s="1">
        <v>0</v>
      </c>
      <c r="F66" s="1">
        <v>0</v>
      </c>
      <c r="G66" s="2">
        <f t="shared" si="0"/>
        <v>11192.311</v>
      </c>
      <c r="H66" s="2">
        <f t="shared" si="1"/>
        <v>0.34999999999854481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18912.8</v>
      </c>
      <c r="E70" s="1">
        <v>0</v>
      </c>
      <c r="F70" s="1">
        <v>0</v>
      </c>
      <c r="G70" s="2">
        <f t="shared" si="0"/>
        <v>2609.9664000000002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18912.8</v>
      </c>
      <c r="E71" s="1">
        <v>0</v>
      </c>
      <c r="F71" s="1">
        <v>0</v>
      </c>
      <c r="G71" s="2">
        <f t="shared" si="0"/>
        <v>2647.7920000000004</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64455.839999999997</v>
      </c>
      <c r="D73" s="1">
        <f>'PR-RAS'!E77</f>
        <v>82899.820000000007</v>
      </c>
      <c r="E73" s="1">
        <v>0</v>
      </c>
      <c r="F73" s="1">
        <v>0</v>
      </c>
      <c r="G73" s="2">
        <f t="shared" si="0"/>
        <v>16578.394560000001</v>
      </c>
      <c r="H73" s="2">
        <f t="shared" si="1"/>
        <v>0.33999999999650754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388</v>
      </c>
      <c r="D74" s="1">
        <f>'PR-RAS'!E78</f>
        <v>380</v>
      </c>
      <c r="E74" s="1">
        <v>0</v>
      </c>
      <c r="F74" s="1">
        <v>0</v>
      </c>
      <c r="G74" s="2">
        <f t="shared" si="0"/>
        <v>83.803999999999988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64067.839999999997</v>
      </c>
      <c r="D76" s="1">
        <f>'PR-RAS'!E80</f>
        <v>82519.820000000007</v>
      </c>
      <c r="E76" s="1">
        <v>0</v>
      </c>
      <c r="F76" s="1">
        <v>0</v>
      </c>
      <c r="G76" s="2">
        <f t="shared" si="0"/>
        <v>17183.061000000002</v>
      </c>
      <c r="H76" s="2">
        <f t="shared" si="1"/>
        <v>0.33999999999650754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0.26</v>
      </c>
      <c r="E78" s="1">
        <v>0</v>
      </c>
      <c r="F78" s="1">
        <v>0</v>
      </c>
      <c r="G78" s="2">
        <f t="shared" si="0"/>
        <v>4.7739999999999998E-2</v>
      </c>
      <c r="H78" s="2">
        <f t="shared" si="1"/>
        <v>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0.26</v>
      </c>
      <c r="E79" s="1">
        <v>0</v>
      </c>
      <c r="F79" s="1">
        <v>0</v>
      </c>
      <c r="G79" s="2">
        <f t="shared" si="0"/>
        <v>4.836E-2</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0.1</v>
      </c>
      <c r="D86" s="1">
        <f>'PR-RAS'!E90</f>
        <v>0.26</v>
      </c>
      <c r="E86" s="1">
        <v>0</v>
      </c>
      <c r="F86" s="1">
        <v>0</v>
      </c>
      <c r="G86" s="2">
        <f t="shared" si="0"/>
        <v>5.2700000000000004E-2</v>
      </c>
      <c r="H86" s="2">
        <f t="shared" si="1"/>
        <v>0.36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84059.18</v>
      </c>
      <c r="D102" s="1">
        <f>'PR-RAS'!E106</f>
        <v>70025.39</v>
      </c>
      <c r="E102" s="1">
        <v>0</v>
      </c>
      <c r="F102" s="1">
        <v>0</v>
      </c>
      <c r="G102" s="2">
        <f t="shared" si="0"/>
        <v>22635.105960000001</v>
      </c>
      <c r="H102" s="2">
        <f t="shared" si="1"/>
        <v>0.569999999992433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84059.18</v>
      </c>
      <c r="D108" s="1">
        <f>'PR-RAS'!E112</f>
        <v>70025.39</v>
      </c>
      <c r="E108" s="1">
        <v>0</v>
      </c>
      <c r="F108" s="1">
        <v>0</v>
      </c>
      <c r="G108" s="2">
        <f t="shared" si="0"/>
        <v>23979.765719999999</v>
      </c>
      <c r="H108" s="2">
        <f t="shared" si="1"/>
        <v>0.569999999992433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84059.18</v>
      </c>
      <c r="D113" s="1">
        <f>'PR-RAS'!E117</f>
        <v>70025.39</v>
      </c>
      <c r="E113" s="1">
        <v>0</v>
      </c>
      <c r="F113" s="1">
        <v>0</v>
      </c>
      <c r="G113" s="2">
        <f t="shared" si="0"/>
        <v>25100.31552</v>
      </c>
      <c r="H113" s="2">
        <f t="shared" si="1"/>
        <v>0.569999999992433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6256.26</v>
      </c>
      <c r="D120" s="1">
        <f>'PR-RAS'!E124</f>
        <v>11833.26</v>
      </c>
      <c r="E120" s="1">
        <v>0</v>
      </c>
      <c r="F120" s="1">
        <v>0</v>
      </c>
      <c r="G120" s="2">
        <f t="shared" si="0"/>
        <v>3560.8108199999997</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1736.0099999999998</v>
      </c>
      <c r="D121" s="1">
        <f>'PR-RAS'!E125</f>
        <v>6509.14</v>
      </c>
      <c r="E121" s="1">
        <v>0</v>
      </c>
      <c r="F121" s="1">
        <v>0</v>
      </c>
      <c r="G121" s="2">
        <f t="shared" si="0"/>
        <v>1770.5148000000002</v>
      </c>
      <c r="H121" s="2">
        <f t="shared" si="1"/>
        <v>0.15000000000009095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257.89999999999998</v>
      </c>
      <c r="D122" s="1">
        <f>'PR-RAS'!E126</f>
        <v>2182.62</v>
      </c>
      <c r="E122" s="1">
        <v>0</v>
      </c>
      <c r="F122" s="1">
        <v>0</v>
      </c>
      <c r="G122" s="2">
        <f t="shared" si="0"/>
        <v>559.3999399999999</v>
      </c>
      <c r="H122" s="2">
        <f t="shared" si="1"/>
        <v>0.48000000000013188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1478.11</v>
      </c>
      <c r="D123" s="1">
        <f>'PR-RAS'!E127</f>
        <v>4326.5200000000004</v>
      </c>
      <c r="E123" s="1">
        <v>0</v>
      </c>
      <c r="F123" s="1">
        <v>0</v>
      </c>
      <c r="G123" s="2">
        <f t="shared" si="0"/>
        <v>1236.0003000000002</v>
      </c>
      <c r="H123" s="2">
        <f t="shared" si="1"/>
        <v>0.5899999999994634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4520.25</v>
      </c>
      <c r="D124" s="1">
        <f>'PR-RAS'!E128</f>
        <v>5324.12</v>
      </c>
      <c r="E124" s="1">
        <v>0</v>
      </c>
      <c r="F124" s="1">
        <v>0</v>
      </c>
      <c r="G124" s="2">
        <f t="shared" si="0"/>
        <v>1865.7242699999999</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4520.25</v>
      </c>
      <c r="D125" s="1">
        <f>'PR-RAS'!E129</f>
        <v>5324.12</v>
      </c>
      <c r="E125" s="1">
        <v>0</v>
      </c>
      <c r="F125" s="1">
        <v>0</v>
      </c>
      <c r="G125" s="2">
        <f t="shared" si="0"/>
        <v>1880.89276</v>
      </c>
      <c r="H125" s="2">
        <f t="shared" si="1"/>
        <v>0.36999999999989086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523523.19</v>
      </c>
      <c r="D129" s="1">
        <f>'PR-RAS'!E133</f>
        <v>525434.97</v>
      </c>
      <c r="E129" s="1">
        <v>0</v>
      </c>
      <c r="F129" s="1">
        <v>0</v>
      </c>
      <c r="G129" s="2">
        <f t="shared" si="0"/>
        <v>201522.32063999999</v>
      </c>
      <c r="H129" s="2">
        <f t="shared" si="1"/>
        <v>0.22000000003026798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523523.19</v>
      </c>
      <c r="D130" s="1">
        <f>'PR-RAS'!E134</f>
        <v>525434.97</v>
      </c>
      <c r="E130" s="1">
        <v>0</v>
      </c>
      <c r="F130" s="1">
        <v>0</v>
      </c>
      <c r="G130" s="2">
        <f t="shared" si="0"/>
        <v>203096.71377</v>
      </c>
      <c r="H130" s="2">
        <f t="shared" si="1"/>
        <v>0.22000000003026798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500868.49</v>
      </c>
      <c r="D131" s="1">
        <f>'PR-RAS'!E135</f>
        <v>520886.38</v>
      </c>
      <c r="E131" s="1">
        <v>0</v>
      </c>
      <c r="F131" s="1">
        <v>0</v>
      </c>
      <c r="G131" s="2">
        <f t="shared" si="0"/>
        <v>200543.36250000002</v>
      </c>
      <c r="H131" s="2">
        <f t="shared" si="1"/>
        <v>0.86999999999534339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22654.7</v>
      </c>
      <c r="D132" s="1">
        <f>'PR-RAS'!E136</f>
        <v>4548.59</v>
      </c>
      <c r="E132" s="1">
        <v>0</v>
      </c>
      <c r="F132" s="1">
        <v>0</v>
      </c>
      <c r="G132" s="2">
        <f t="shared" si="0"/>
        <v>4159.4962800000003</v>
      </c>
      <c r="H132" s="2">
        <f t="shared" si="1"/>
        <v>0.70999999999912689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2715668.1599999997</v>
      </c>
      <c r="D147" s="1">
        <f>'PR-RAS'!E151</f>
        <v>3300778.7399999998</v>
      </c>
      <c r="E147" s="1">
        <v>0</v>
      </c>
      <c r="F147" s="1">
        <v>0</v>
      </c>
      <c r="G147" s="2">
        <f t="shared" si="0"/>
        <v>1360314.9434399998</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2147294.42</v>
      </c>
      <c r="D148" s="1">
        <f>'PR-RAS'!E152</f>
        <v>2718871.2199999997</v>
      </c>
      <c r="E148" s="1">
        <v>0</v>
      </c>
      <c r="F148" s="1">
        <v>0</v>
      </c>
      <c r="G148" s="2">
        <f t="shared" si="0"/>
        <v>1115000.4184199998</v>
      </c>
      <c r="H148" s="2">
        <f t="shared" si="1"/>
        <v>0.63999999966472387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1773081.74</v>
      </c>
      <c r="D149" s="1">
        <f>'PR-RAS'!E153</f>
        <v>2247629.1599999997</v>
      </c>
      <c r="E149" s="1">
        <v>0</v>
      </c>
      <c r="F149" s="1">
        <v>0</v>
      </c>
      <c r="G149" s="2">
        <f t="shared" si="0"/>
        <v>927714.32887999993</v>
      </c>
      <c r="H149" s="2">
        <f t="shared" si="1"/>
        <v>0.41999999969266355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1700241.93</v>
      </c>
      <c r="D150" s="1">
        <f>'PR-RAS'!E154</f>
        <v>2148654.37</v>
      </c>
      <c r="E150" s="1">
        <v>0</v>
      </c>
      <c r="F150" s="1">
        <v>0</v>
      </c>
      <c r="G150" s="2">
        <f t="shared" si="0"/>
        <v>893635.04982999992</v>
      </c>
      <c r="H150" s="2">
        <f t="shared" si="1"/>
        <v>0.44000000017695129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59141.8</v>
      </c>
      <c r="D152" s="1">
        <f>'PR-RAS'!E156</f>
        <v>79530.03</v>
      </c>
      <c r="E152" s="1">
        <v>0</v>
      </c>
      <c r="F152" s="1">
        <v>0</v>
      </c>
      <c r="G152" s="2">
        <f t="shared" si="0"/>
        <v>32948.480859999996</v>
      </c>
      <c r="H152" s="2">
        <f t="shared" si="1"/>
        <v>0.22999999999592546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13698.01</v>
      </c>
      <c r="D153" s="1">
        <f>'PR-RAS'!E157</f>
        <v>19444.759999999998</v>
      </c>
      <c r="E153" s="1">
        <v>0</v>
      </c>
      <c r="F153" s="1">
        <v>0</v>
      </c>
      <c r="G153" s="2">
        <f t="shared" si="0"/>
        <v>7993.3045599999996</v>
      </c>
      <c r="H153" s="2">
        <f t="shared" si="1"/>
        <v>0.25000000000181899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81609.34</v>
      </c>
      <c r="D154" s="1">
        <f>'PR-RAS'!E158</f>
        <v>100588.74</v>
      </c>
      <c r="E154" s="1">
        <v>0</v>
      </c>
      <c r="F154" s="1">
        <v>0</v>
      </c>
      <c r="G154" s="2">
        <f t="shared" si="0"/>
        <v>43266.383459999997</v>
      </c>
      <c r="H154" s="2">
        <f t="shared" si="1"/>
        <v>0.59999999999126885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292603.34000000003</v>
      </c>
      <c r="D155" s="1">
        <f>'PR-RAS'!E159</f>
        <v>370653.32</v>
      </c>
      <c r="E155" s="1">
        <v>0</v>
      </c>
      <c r="F155" s="1">
        <v>0</v>
      </c>
      <c r="G155" s="2">
        <f t="shared" si="0"/>
        <v>159222.13691999999</v>
      </c>
      <c r="H155" s="2">
        <f t="shared" si="1"/>
        <v>0.66000000003259629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292603.34000000003</v>
      </c>
      <c r="D157" s="1">
        <f>'PR-RAS'!E161</f>
        <v>370653.32</v>
      </c>
      <c r="E157" s="1">
        <v>0</v>
      </c>
      <c r="F157" s="1">
        <v>0</v>
      </c>
      <c r="G157" s="2">
        <f t="shared" si="0"/>
        <v>161289.95687999998</v>
      </c>
      <c r="H157" s="2">
        <f t="shared" si="1"/>
        <v>0.66000000003259629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466381.07</v>
      </c>
      <c r="D159" s="1">
        <f>'PR-RAS'!E163</f>
        <v>482933.02999999991</v>
      </c>
      <c r="E159" s="1">
        <v>0</v>
      </c>
      <c r="F159" s="1">
        <v>0</v>
      </c>
      <c r="G159" s="2">
        <f t="shared" si="0"/>
        <v>226295.04653999998</v>
      </c>
      <c r="H159" s="2">
        <f t="shared" si="1"/>
        <v>9.9999999918509275E-2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48509.15</v>
      </c>
      <c r="D160" s="1">
        <f>'PR-RAS'!E164</f>
        <v>54904.160000000003</v>
      </c>
      <c r="E160" s="1">
        <v>0</v>
      </c>
      <c r="F160" s="1">
        <v>0</v>
      </c>
      <c r="G160" s="2">
        <f t="shared" si="0"/>
        <v>25172.477730000002</v>
      </c>
      <c r="H160" s="2">
        <f t="shared" si="1"/>
        <v>0.31000000000494765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10320.709999999999</v>
      </c>
      <c r="D161" s="1">
        <f>'PR-RAS'!E165</f>
        <v>12333.27</v>
      </c>
      <c r="E161" s="1">
        <v>0</v>
      </c>
      <c r="F161" s="1">
        <v>0</v>
      </c>
      <c r="G161" s="2">
        <f t="shared" si="0"/>
        <v>5597.96</v>
      </c>
      <c r="H161" s="2">
        <f t="shared" si="1"/>
        <v>0.56000000000130967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37698.04</v>
      </c>
      <c r="D162" s="1">
        <f>'PR-RAS'!E166</f>
        <v>41405.89</v>
      </c>
      <c r="E162" s="1">
        <v>0</v>
      </c>
      <c r="F162" s="1">
        <v>0</v>
      </c>
      <c r="G162" s="2">
        <f t="shared" si="0"/>
        <v>19402.081020000001</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356</v>
      </c>
      <c r="D163" s="1">
        <f>'PR-RAS'!E167</f>
        <v>1165</v>
      </c>
      <c r="E163" s="1">
        <v>0</v>
      </c>
      <c r="F163" s="1">
        <v>0</v>
      </c>
      <c r="G163" s="2">
        <f t="shared" si="0"/>
        <v>435.13200000000001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134.4</v>
      </c>
      <c r="D164" s="1">
        <f>'PR-RAS'!E168</f>
        <v>0</v>
      </c>
      <c r="E164" s="1">
        <v>0</v>
      </c>
      <c r="F164" s="1">
        <v>0</v>
      </c>
      <c r="G164" s="2">
        <f t="shared" si="0"/>
        <v>21.907200000000003</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263865.34000000003</v>
      </c>
      <c r="D165" s="1">
        <f>'PR-RAS'!E169</f>
        <v>273189.39999999997</v>
      </c>
      <c r="E165" s="1">
        <v>0</v>
      </c>
      <c r="F165" s="1">
        <v>0</v>
      </c>
      <c r="G165" s="2">
        <f t="shared" si="0"/>
        <v>132880.03895999998</v>
      </c>
      <c r="H165" s="2">
        <f t="shared" si="1"/>
        <v>0.73999999999068677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16436.13</v>
      </c>
      <c r="D166" s="1">
        <f>'PR-RAS'!E170</f>
        <v>18588.66</v>
      </c>
      <c r="E166" s="1">
        <v>0</v>
      </c>
      <c r="F166" s="1">
        <v>0</v>
      </c>
      <c r="G166" s="2">
        <f t="shared" si="0"/>
        <v>8846.2192500000001</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180931.93</v>
      </c>
      <c r="D167" s="1">
        <f>'PR-RAS'!E171</f>
        <v>183471.34</v>
      </c>
      <c r="E167" s="1">
        <v>0</v>
      </c>
      <c r="F167" s="1">
        <v>0</v>
      </c>
      <c r="G167" s="2">
        <f t="shared" si="0"/>
        <v>90947.185259999998</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49854.82</v>
      </c>
      <c r="D168" s="1">
        <f>'PR-RAS'!E172</f>
        <v>41124.620000000003</v>
      </c>
      <c r="E168" s="1">
        <v>0</v>
      </c>
      <c r="F168" s="1">
        <v>0</v>
      </c>
      <c r="G168" s="2">
        <f t="shared" si="0"/>
        <v>22061.37802</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8558.98</v>
      </c>
      <c r="D169" s="1">
        <f>'PR-RAS'!E173</f>
        <v>11006.48</v>
      </c>
      <c r="E169" s="1">
        <v>0</v>
      </c>
      <c r="F169" s="1">
        <v>0</v>
      </c>
      <c r="G169" s="2">
        <f t="shared" si="0"/>
        <v>5136.0859200000004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6369.81</v>
      </c>
      <c r="D170" s="1">
        <f>'PR-RAS'!E174</f>
        <v>17662.689999999999</v>
      </c>
      <c r="E170" s="1">
        <v>0</v>
      </c>
      <c r="F170" s="1">
        <v>0</v>
      </c>
      <c r="G170" s="2">
        <f t="shared" si="0"/>
        <v>7046.48711</v>
      </c>
      <c r="H170" s="2">
        <f t="shared" si="1"/>
        <v>0.50000000000090949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1713.67</v>
      </c>
      <c r="D172" s="1">
        <f>'PR-RAS'!E176</f>
        <v>1335.61</v>
      </c>
      <c r="E172" s="1">
        <v>0</v>
      </c>
      <c r="F172" s="1">
        <v>0</v>
      </c>
      <c r="G172" s="2">
        <f t="shared" si="0"/>
        <v>749.81619000000001</v>
      </c>
      <c r="H172" s="2">
        <f t="shared" si="1"/>
        <v>0.72000000000002728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130769.02999999997</v>
      </c>
      <c r="D173" s="1">
        <f>'PR-RAS'!E177</f>
        <v>144598.32999999999</v>
      </c>
      <c r="E173" s="1">
        <v>0</v>
      </c>
      <c r="F173" s="1">
        <v>0</v>
      </c>
      <c r="G173" s="2">
        <f t="shared" si="0"/>
        <v>72234.098679999981</v>
      </c>
      <c r="H173" s="2">
        <f t="shared" si="1"/>
        <v>0.35999999995692633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38273.18</v>
      </c>
      <c r="D174" s="1">
        <f>'PR-RAS'!E178</f>
        <v>39863.620000000003</v>
      </c>
      <c r="E174" s="1">
        <v>0</v>
      </c>
      <c r="F174" s="1">
        <v>0</v>
      </c>
      <c r="G174" s="2">
        <f t="shared" si="0"/>
        <v>20414.072660000002</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22917.69</v>
      </c>
      <c r="D175" s="1">
        <f>'PR-RAS'!E179</f>
        <v>46632.34</v>
      </c>
      <c r="E175" s="1">
        <v>0</v>
      </c>
      <c r="F175" s="1">
        <v>0</v>
      </c>
      <c r="G175" s="2">
        <f t="shared" si="0"/>
        <v>20215.732379999998</v>
      </c>
      <c r="H175" s="2">
        <f t="shared" si="1"/>
        <v>0.64999999999781721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723</v>
      </c>
      <c r="D176" s="1">
        <f>'PR-RAS'!E180</f>
        <v>127.44</v>
      </c>
      <c r="E176" s="1">
        <v>0</v>
      </c>
      <c r="F176" s="1">
        <v>0</v>
      </c>
      <c r="G176" s="2">
        <f t="shared" si="0"/>
        <v>171.12899999999999</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22499.84</v>
      </c>
      <c r="D177" s="1">
        <f>'PR-RAS'!E181</f>
        <v>16244.91</v>
      </c>
      <c r="E177" s="1">
        <v>0</v>
      </c>
      <c r="F177" s="1">
        <v>0</v>
      </c>
      <c r="G177" s="2">
        <f t="shared" si="0"/>
        <v>9678.1801599999999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5561.7</v>
      </c>
      <c r="D178" s="1">
        <f>'PR-RAS'!E182</f>
        <v>0</v>
      </c>
      <c r="E178" s="1">
        <v>0</v>
      </c>
      <c r="F178" s="1">
        <v>0</v>
      </c>
      <c r="G178" s="2">
        <f t="shared" si="0"/>
        <v>984.42089999999996</v>
      </c>
      <c r="H178" s="2">
        <f t="shared" si="1"/>
        <v>0.3000000000001819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5735.79</v>
      </c>
      <c r="D179" s="1">
        <f>'PR-RAS'!E183</f>
        <v>5367.03</v>
      </c>
      <c r="E179" s="1">
        <v>0</v>
      </c>
      <c r="F179" s="1">
        <v>0</v>
      </c>
      <c r="G179" s="2">
        <f t="shared" si="0"/>
        <v>2931.6332999999995</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28653.43</v>
      </c>
      <c r="D180" s="1">
        <f>'PR-RAS'!E184</f>
        <v>28190.58</v>
      </c>
      <c r="E180" s="1">
        <v>0</v>
      </c>
      <c r="F180" s="1">
        <v>0</v>
      </c>
      <c r="G180" s="2">
        <f t="shared" si="0"/>
        <v>15221.191609999998</v>
      </c>
      <c r="H180" s="2">
        <f t="shared" si="1"/>
        <v>0.84999999999854481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3363.93</v>
      </c>
      <c r="D181" s="1">
        <f>'PR-RAS'!E185</f>
        <v>3775.68</v>
      </c>
      <c r="E181" s="1">
        <v>0</v>
      </c>
      <c r="F181" s="1">
        <v>0</v>
      </c>
      <c r="G181" s="2">
        <f t="shared" si="0"/>
        <v>1964.7521999999997</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3040.47</v>
      </c>
      <c r="D182" s="1">
        <f>'PR-RAS'!E186</f>
        <v>4396.7299999999996</v>
      </c>
      <c r="E182" s="1">
        <v>0</v>
      </c>
      <c r="F182" s="1">
        <v>0</v>
      </c>
      <c r="G182" s="2">
        <f t="shared" si="0"/>
        <v>2141.9413299999997</v>
      </c>
      <c r="H182" s="2">
        <f t="shared" si="1"/>
        <v>0.74000000000023647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23237.55</v>
      </c>
      <c r="D184" s="1">
        <f>'PR-RAS'!E188</f>
        <v>10241.14</v>
      </c>
      <c r="E184" s="1">
        <v>0</v>
      </c>
      <c r="F184" s="1">
        <v>0</v>
      </c>
      <c r="G184" s="2">
        <f t="shared" si="0"/>
        <v>8000.7288900000003</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5231.5600000000004</v>
      </c>
      <c r="D185" s="1">
        <f>'PR-RAS'!E189</f>
        <v>4176.59</v>
      </c>
      <c r="E185" s="1">
        <v>0</v>
      </c>
      <c r="F185" s="1">
        <v>0</v>
      </c>
      <c r="G185" s="2">
        <f t="shared" si="0"/>
        <v>2499.5921600000001</v>
      </c>
      <c r="H185" s="2">
        <f t="shared" si="1"/>
        <v>0.8499999999994543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270.20999999999998</v>
      </c>
      <c r="D187" s="1">
        <f>'PR-RAS'!E191</f>
        <v>166.63</v>
      </c>
      <c r="E187" s="1">
        <v>0</v>
      </c>
      <c r="F187" s="1">
        <v>0</v>
      </c>
      <c r="G187" s="2">
        <f t="shared" si="0"/>
        <v>112.24542000000001</v>
      </c>
      <c r="H187" s="2">
        <f t="shared" si="1"/>
        <v>0.57999999999998408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169.09</v>
      </c>
      <c r="D188" s="1">
        <f>'PR-RAS'!E192</f>
        <v>233.09</v>
      </c>
      <c r="E188" s="1">
        <v>0</v>
      </c>
      <c r="F188" s="1">
        <v>0</v>
      </c>
      <c r="G188" s="2">
        <f t="shared" si="0"/>
        <v>118.79549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132.72999999999999</v>
      </c>
      <c r="D189" s="1">
        <f>'PR-RAS'!E193</f>
        <v>0</v>
      </c>
      <c r="E189" s="1">
        <v>0</v>
      </c>
      <c r="F189" s="1">
        <v>0</v>
      </c>
      <c r="G189" s="2">
        <f t="shared" si="0"/>
        <v>24.953239999999997</v>
      </c>
      <c r="H189" s="2">
        <f t="shared" si="1"/>
        <v>0.27000000000001023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2189.87</v>
      </c>
      <c r="D190" s="1">
        <f>'PR-RAS'!E194</f>
        <v>0</v>
      </c>
      <c r="E190" s="1">
        <v>0</v>
      </c>
      <c r="F190" s="1">
        <v>0</v>
      </c>
      <c r="G190" s="2">
        <f t="shared" si="0"/>
        <v>413.88542999999999</v>
      </c>
      <c r="H190" s="2">
        <f t="shared" si="1"/>
        <v>0.13000000000010914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15244.09</v>
      </c>
      <c r="D191" s="1">
        <f>'PR-RAS'!E195</f>
        <v>5664.83</v>
      </c>
      <c r="E191" s="1">
        <v>0</v>
      </c>
      <c r="F191" s="1">
        <v>0</v>
      </c>
      <c r="G191" s="2">
        <f t="shared" si="0"/>
        <v>5049.0124999999998</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4689.08</v>
      </c>
      <c r="D192" s="1">
        <f>'PR-RAS'!E196</f>
        <v>1795.6799999999998</v>
      </c>
      <c r="E192" s="1">
        <v>0</v>
      </c>
      <c r="F192" s="1">
        <v>0</v>
      </c>
      <c r="G192" s="2">
        <f t="shared" si="0"/>
        <v>1581.5640399999997</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4689.08</v>
      </c>
      <c r="D206" s="1">
        <f>'PR-RAS'!E210</f>
        <v>1795.6799999999998</v>
      </c>
      <c r="E206" s="1">
        <v>0</v>
      </c>
      <c r="F206" s="1">
        <v>0</v>
      </c>
      <c r="G206" s="2">
        <f t="shared" si="0"/>
        <v>1697.4901999999997</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1764.58</v>
      </c>
      <c r="D207" s="1">
        <f>'PR-RAS'!E211</f>
        <v>1787.12</v>
      </c>
      <c r="E207" s="1">
        <v>0</v>
      </c>
      <c r="F207" s="1">
        <v>0</v>
      </c>
      <c r="G207" s="2">
        <f t="shared" si="0"/>
        <v>1099.7969199999998</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2924.5</v>
      </c>
      <c r="D209" s="1">
        <f>'PR-RAS'!E213</f>
        <v>8.56</v>
      </c>
      <c r="E209" s="1">
        <v>0</v>
      </c>
      <c r="F209" s="1">
        <v>0</v>
      </c>
      <c r="G209" s="2">
        <f t="shared" si="0"/>
        <v>611.85695999999996</v>
      </c>
      <c r="H209" s="2">
        <f t="shared" si="1"/>
        <v>0.9399999999999995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95074.07</v>
      </c>
      <c r="D248" s="1">
        <f>'PR-RAS'!E252</f>
        <v>94840.73</v>
      </c>
      <c r="E248" s="1">
        <v>0</v>
      </c>
      <c r="F248" s="1">
        <v>0</v>
      </c>
      <c r="G248" s="2">
        <f t="shared" si="0"/>
        <v>70334.615910000008</v>
      </c>
      <c r="H248" s="2">
        <f t="shared" si="1"/>
        <v>0.34000000001105946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95074.07</v>
      </c>
      <c r="D255" s="1">
        <f>'PR-RAS'!E259</f>
        <v>94840.73</v>
      </c>
      <c r="E255" s="1">
        <v>0</v>
      </c>
      <c r="F255" s="1">
        <v>0</v>
      </c>
      <c r="G255" s="2">
        <f t="shared" si="0"/>
        <v>72327.904620000001</v>
      </c>
      <c r="H255" s="2">
        <f t="shared" si="1"/>
        <v>0.34000000001105946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14849.41</v>
      </c>
      <c r="D256" s="1">
        <f>'PR-RAS'!E260</f>
        <v>9639.56</v>
      </c>
      <c r="E256" s="1">
        <v>0</v>
      </c>
      <c r="F256" s="1">
        <v>0</v>
      </c>
      <c r="G256" s="2">
        <f t="shared" si="0"/>
        <v>8702.7751499999995</v>
      </c>
      <c r="H256" s="2">
        <f t="shared" si="1"/>
        <v>0.8500000000003638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80224.66</v>
      </c>
      <c r="D257" s="1">
        <f>'PR-RAS'!E261</f>
        <v>85201.17</v>
      </c>
      <c r="E257" s="1">
        <v>0</v>
      </c>
      <c r="F257" s="1">
        <v>0</v>
      </c>
      <c r="G257" s="2">
        <f t="shared" si="0"/>
        <v>64160.512000000002</v>
      </c>
      <c r="H257" s="2">
        <f t="shared" si="1"/>
        <v>0.50999999999476131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2229.52</v>
      </c>
      <c r="D259" s="1">
        <f>'PR-RAS'!E263</f>
        <v>2338.08</v>
      </c>
      <c r="E259" s="1">
        <v>0</v>
      </c>
      <c r="F259" s="1">
        <v>0</v>
      </c>
      <c r="G259" s="2">
        <f t="shared" si="0"/>
        <v>1781.6654400000002</v>
      </c>
      <c r="H259" s="2">
        <f t="shared" si="1"/>
        <v>0.55999999999994543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2229.52</v>
      </c>
      <c r="D260" s="1">
        <f>'PR-RAS'!E264</f>
        <v>2338.08</v>
      </c>
      <c r="E260" s="1">
        <v>0</v>
      </c>
      <c r="F260" s="1">
        <v>0</v>
      </c>
      <c r="G260" s="2">
        <f t="shared" si="0"/>
        <v>1788.5711200000001</v>
      </c>
      <c r="H260" s="2">
        <f t="shared" si="1"/>
        <v>0.55999999999994543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2229.52</v>
      </c>
      <c r="D262" s="1">
        <f>'PR-RAS'!E266</f>
        <v>2338.08</v>
      </c>
      <c r="E262" s="1">
        <v>0</v>
      </c>
      <c r="F262" s="1">
        <v>0</v>
      </c>
      <c r="G262" s="2">
        <f t="shared" si="0"/>
        <v>1802.3824800000002</v>
      </c>
      <c r="H262" s="2">
        <f t="shared" si="1"/>
        <v>0.55999999999994543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2715668.1599999997</v>
      </c>
      <c r="D285" s="1">
        <f>'PR-RAS'!E289</f>
        <v>3300778.7399999998</v>
      </c>
      <c r="E285" s="1">
        <v>0</v>
      </c>
      <c r="F285" s="1">
        <v>0</v>
      </c>
      <c r="G285" s="2">
        <f t="shared" si="8"/>
        <v>2646092.0817599995</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127652.14000000013</v>
      </c>
      <c r="D286" s="1">
        <f>'PR-RAS'!E290</f>
        <v>51279.519999999087</v>
      </c>
      <c r="E286" s="1">
        <v>0</v>
      </c>
      <c r="F286" s="1">
        <v>0</v>
      </c>
      <c r="G286" s="2">
        <f t="shared" si="8"/>
        <v>65610.186299999506</v>
      </c>
      <c r="H286" s="2">
        <f t="shared" si="9"/>
        <v>0.62000000104308128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14089.31</v>
      </c>
      <c r="D288" s="1">
        <f>'PR-RAS'!E292</f>
        <v>66747.539999999994</v>
      </c>
      <c r="E288" s="1">
        <v>0</v>
      </c>
      <c r="F288" s="1">
        <v>0</v>
      </c>
      <c r="G288" s="2">
        <f t="shared" si="8"/>
        <v>42356.719929999992</v>
      </c>
      <c r="H288" s="2">
        <f t="shared" si="9"/>
        <v>0.77000000000589353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2554.9699999999998</v>
      </c>
      <c r="D290" s="1">
        <f>'PR-RAS'!E294</f>
        <v>3334.1700000000055</v>
      </c>
      <c r="E290" s="1">
        <v>0</v>
      </c>
      <c r="F290" s="1">
        <v>0</v>
      </c>
      <c r="G290" s="2">
        <f t="shared" si="8"/>
        <v>2665.5365900000029</v>
      </c>
      <c r="H290" s="2">
        <f t="shared" si="9"/>
        <v>0.20000000000572982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369.43</v>
      </c>
      <c r="D291" s="1">
        <f>'PR-RAS'!E295</f>
        <v>734.61999999999989</v>
      </c>
      <c r="E291" s="1">
        <v>0</v>
      </c>
      <c r="F291" s="1">
        <v>0</v>
      </c>
      <c r="G291" s="2">
        <f t="shared" si="8"/>
        <v>533.21429999999987</v>
      </c>
      <c r="H291" s="2">
        <f t="shared" si="9"/>
        <v>0.81000000000011596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74993.91</v>
      </c>
      <c r="D345" s="1">
        <f>'PR-RAS'!E350</f>
        <v>72059.53</v>
      </c>
      <c r="E345" s="1">
        <v>0</v>
      </c>
      <c r="F345" s="1">
        <v>0</v>
      </c>
      <c r="G345" s="2">
        <f t="shared" si="8"/>
        <v>75374.861679999987</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74993.91</v>
      </c>
      <c r="D358" s="1">
        <f>'PR-RAS'!E363</f>
        <v>72059.53</v>
      </c>
      <c r="E358" s="1">
        <v>0</v>
      </c>
      <c r="F358" s="1">
        <v>0</v>
      </c>
      <c r="G358" s="2">
        <f t="shared" si="8"/>
        <v>78223.330289999998</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22271.88</v>
      </c>
      <c r="D364" s="1">
        <f>'PR-RAS'!E369</f>
        <v>9651.65</v>
      </c>
      <c r="E364" s="1">
        <v>0</v>
      </c>
      <c r="F364" s="1">
        <v>0</v>
      </c>
      <c r="G364" s="2">
        <f t="shared" si="8"/>
        <v>15091.79034</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10328.120000000001</v>
      </c>
      <c r="D365" s="1">
        <f>'PR-RAS'!E370</f>
        <v>6168.84</v>
      </c>
      <c r="E365" s="1">
        <v>0</v>
      </c>
      <c r="F365" s="1">
        <v>0</v>
      </c>
      <c r="G365" s="2">
        <f t="shared" si="8"/>
        <v>8250.351200000001</v>
      </c>
      <c r="H365" s="2">
        <f t="shared" si="9"/>
        <v>0.28000000000065484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2125</v>
      </c>
      <c r="E370" s="1">
        <v>0</v>
      </c>
      <c r="F370" s="1">
        <v>0</v>
      </c>
      <c r="G370" s="2">
        <f t="shared" si="8"/>
        <v>1568.25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11943.76</v>
      </c>
      <c r="D371" s="1">
        <f>'PR-RAS'!E376</f>
        <v>1357.81</v>
      </c>
      <c r="E371" s="1">
        <v>0</v>
      </c>
      <c r="F371" s="1">
        <v>0</v>
      </c>
      <c r="G371" s="2">
        <f t="shared" si="8"/>
        <v>5423.9706000000006</v>
      </c>
      <c r="H371" s="2">
        <f t="shared" si="9"/>
        <v>0.42999999999983629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52722.03</v>
      </c>
      <c r="D378" s="1">
        <f>'PR-RAS'!E383</f>
        <v>62407.88</v>
      </c>
      <c r="E378" s="1">
        <v>0</v>
      </c>
      <c r="F378" s="1">
        <v>0</v>
      </c>
      <c r="G378" s="2">
        <f t="shared" si="8"/>
        <v>66931.746829999989</v>
      </c>
      <c r="H378" s="2">
        <f t="shared" si="9"/>
        <v>0.15000000000145519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52722.03</v>
      </c>
      <c r="D379" s="1">
        <f>'PR-RAS'!E384</f>
        <v>62407.88</v>
      </c>
      <c r="E379" s="1">
        <v>0</v>
      </c>
      <c r="F379" s="1">
        <v>0</v>
      </c>
      <c r="G379" s="2">
        <f t="shared" si="8"/>
        <v>67109.284619999991</v>
      </c>
      <c r="H379" s="2">
        <f t="shared" si="9"/>
        <v>0.15000000000145519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74993.91</v>
      </c>
      <c r="D403" s="1">
        <f>'PR-RAS'!E408</f>
        <v>72059.53</v>
      </c>
      <c r="E403" s="1">
        <v>0</v>
      </c>
      <c r="F403" s="1">
        <v>0</v>
      </c>
      <c r="G403" s="2">
        <f t="shared" si="8"/>
        <v>88083.413939999999</v>
      </c>
      <c r="H403" s="2">
        <f t="shared" si="9"/>
        <v>0.55999999999767169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2843320.3</v>
      </c>
      <c r="D407" s="1">
        <f>'PR-RAS'!E412</f>
        <v>3352058.2599999988</v>
      </c>
      <c r="E407" s="1">
        <v>0</v>
      </c>
      <c r="F407" s="1">
        <v>0</v>
      </c>
      <c r="G407" s="2">
        <f t="shared" si="8"/>
        <v>3876259.3489199989</v>
      </c>
      <c r="H407" s="2">
        <f t="shared" si="9"/>
        <v>0.55999999865889549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2790662.07</v>
      </c>
      <c r="D408" s="1">
        <f>'PR-RAS'!E413</f>
        <v>3372838.2699999996</v>
      </c>
      <c r="E408" s="1">
        <v>0</v>
      </c>
      <c r="F408" s="1">
        <v>0</v>
      </c>
      <c r="G408" s="2">
        <f t="shared" si="8"/>
        <v>3881289.8142699995</v>
      </c>
      <c r="H408" s="2">
        <f t="shared" si="9"/>
        <v>0.3399999993853271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52658.229999999981</v>
      </c>
      <c r="D409" s="1">
        <f>'PR-RAS'!E414</f>
        <v>0</v>
      </c>
      <c r="E409" s="1">
        <v>0</v>
      </c>
      <c r="F409" s="1">
        <v>0</v>
      </c>
      <c r="G409" s="2">
        <f t="shared" si="8"/>
        <v>21484.55783999999</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20780.010000000708</v>
      </c>
      <c r="E410" s="1">
        <v>0</v>
      </c>
      <c r="F410" s="1">
        <v>0</v>
      </c>
      <c r="G410" s="2">
        <f t="shared" si="8"/>
        <v>16998.048180000576</v>
      </c>
      <c r="H410" s="2">
        <f t="shared" si="9"/>
        <v>1.0000000707805157E-2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14089.31</v>
      </c>
      <c r="D411" s="1">
        <f>'PR-RAS'!E416</f>
        <v>66747.539999999994</v>
      </c>
      <c r="E411" s="1">
        <v>0</v>
      </c>
      <c r="F411" s="1">
        <v>0</v>
      </c>
      <c r="G411" s="2">
        <f t="shared" si="8"/>
        <v>60509.599899999994</v>
      </c>
      <c r="H411" s="2">
        <f t="shared" si="9"/>
        <v>0.77000000000589353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2554.9699999999998</v>
      </c>
      <c r="D413" s="1">
        <f>'PR-RAS'!E418</f>
        <v>3334.1700000000055</v>
      </c>
      <c r="E413" s="1">
        <v>0</v>
      </c>
      <c r="F413" s="1">
        <v>0</v>
      </c>
      <c r="G413" s="2">
        <f t="shared" si="8"/>
        <v>3800.0037200000043</v>
      </c>
      <c r="H413" s="2">
        <f t="shared" si="9"/>
        <v>0.20000000000572982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2843320.3</v>
      </c>
      <c r="D633" s="1">
        <f>'PR-RAS'!E639</f>
        <v>3352058.2599999988</v>
      </c>
      <c r="E633" s="1">
        <v>0</v>
      </c>
      <c r="F633" s="1">
        <v>0</v>
      </c>
      <c r="G633" s="2">
        <f t="shared" si="10"/>
        <v>6033980.0702399975</v>
      </c>
      <c r="H633" s="2">
        <f t="shared" si="11"/>
        <v>0.55999999865889549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2790662.07</v>
      </c>
      <c r="D634" s="1">
        <f>'PR-RAS'!E640</f>
        <v>3372838.2699999996</v>
      </c>
      <c r="E634" s="1">
        <v>0</v>
      </c>
      <c r="F634" s="1">
        <v>0</v>
      </c>
      <c r="G634" s="2">
        <f t="shared" si="10"/>
        <v>6036502.3401299994</v>
      </c>
      <c r="H634" s="2">
        <f t="shared" si="11"/>
        <v>0.3399999993853271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52658.229999999981</v>
      </c>
      <c r="D635" s="1">
        <f>'PR-RAS'!E641</f>
        <v>0</v>
      </c>
      <c r="E635" s="1">
        <v>0</v>
      </c>
      <c r="F635" s="1">
        <v>0</v>
      </c>
      <c r="G635" s="2">
        <f t="shared" si="10"/>
        <v>33385.317819999989</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20780.010000000708</v>
      </c>
      <c r="E636" s="1">
        <v>0</v>
      </c>
      <c r="F636" s="1">
        <v>0</v>
      </c>
      <c r="G636" s="2">
        <f t="shared" si="10"/>
        <v>26390.6127000009</v>
      </c>
      <c r="H636" s="2">
        <f t="shared" si="11"/>
        <v>1.0000000707805157E-2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14089.31</v>
      </c>
      <c r="D637" s="1">
        <f>'PR-RAS'!E643</f>
        <v>66747.539999999994</v>
      </c>
      <c r="E637" s="1">
        <v>0</v>
      </c>
      <c r="F637" s="1">
        <v>0</v>
      </c>
      <c r="G637" s="2">
        <f t="shared" si="10"/>
        <v>93863.67203999999</v>
      </c>
      <c r="H637" s="2">
        <f t="shared" si="11"/>
        <v>0.77000000000589353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66747.539999999979</v>
      </c>
      <c r="D639" s="1">
        <f>'PR-RAS'!E645</f>
        <v>45967.529999999286</v>
      </c>
      <c r="E639" s="1">
        <v>0</v>
      </c>
      <c r="F639" s="1">
        <v>0</v>
      </c>
      <c r="G639" s="2">
        <f t="shared" si="10"/>
        <v>101239.49879999907</v>
      </c>
      <c r="H639" s="2">
        <f t="shared" si="11"/>
        <v>0.93000000073516276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197904.29</v>
      </c>
      <c r="D641" s="1">
        <f>'PR-RAS'!E647</f>
        <v>242312.08999999997</v>
      </c>
      <c r="E641" s="1">
        <v>0</v>
      </c>
      <c r="F641" s="1">
        <v>0</v>
      </c>
      <c r="G641" s="2">
        <f t="shared" si="10"/>
        <v>436818.22080000001</v>
      </c>
      <c r="H641" s="2">
        <f t="shared" si="11"/>
        <v>0.37999999997555278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52049.34</v>
      </c>
      <c r="D642" s="1">
        <f>'PR-RAS'!E649</f>
        <v>88928.57</v>
      </c>
      <c r="E642" s="1">
        <v>0</v>
      </c>
      <c r="F642" s="1">
        <v>0</v>
      </c>
      <c r="G642" s="2">
        <f t="shared" si="10"/>
        <v>147370.05368000001</v>
      </c>
      <c r="H642" s="2">
        <f t="shared" si="11"/>
        <v>0.76999999998952262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969026.5</v>
      </c>
      <c r="D643" s="1">
        <f>'PR-RAS'!E650</f>
        <v>984141.86</v>
      </c>
      <c r="E643" s="1">
        <v>0</v>
      </c>
      <c r="F643" s="1">
        <v>0</v>
      </c>
      <c r="G643" s="2">
        <f t="shared" si="10"/>
        <v>1885753.1612399998</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932147.27</v>
      </c>
      <c r="D644" s="1">
        <f>'PR-RAS'!E651</f>
        <v>1010429.54</v>
      </c>
      <c r="E644" s="1">
        <v>0</v>
      </c>
      <c r="F644" s="1">
        <v>0</v>
      </c>
      <c r="G644" s="2">
        <f t="shared" si="10"/>
        <v>1898783.08305</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88928.569999999949</v>
      </c>
      <c r="D645" s="1">
        <f>'PR-RAS'!E652</f>
        <v>62640.889999999898</v>
      </c>
      <c r="E645" s="1">
        <v>0</v>
      </c>
      <c r="F645" s="1">
        <v>0</v>
      </c>
      <c r="G645" s="2">
        <f t="shared" si="10"/>
        <v>137951.46539999984</v>
      </c>
      <c r="H645" s="2">
        <f t="shared" si="11"/>
        <v>0.54000000015366822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104</v>
      </c>
      <c r="D647" s="1">
        <f>'PR-RAS'!E654</f>
        <v>110</v>
      </c>
      <c r="E647" s="1">
        <v>0</v>
      </c>
      <c r="F647" s="1">
        <v>0</v>
      </c>
      <c r="G647" s="2">
        <f t="shared" si="10"/>
        <v>209.304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v>
      </c>
      <c r="D649" s="1">
        <f>'PR-RAS'!E656</f>
        <v>98</v>
      </c>
      <c r="E649" s="1">
        <v>0</v>
      </c>
      <c r="F649" s="1">
        <v>0</v>
      </c>
      <c r="G649" s="2">
        <f t="shared" si="10"/>
        <v>186.624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2113930.83</v>
      </c>
      <c r="D668" s="1">
        <f>'PR-RAS'!E675</f>
        <v>2582014.5099999998</v>
      </c>
      <c r="E668" s="1">
        <v>0</v>
      </c>
      <c r="F668" s="1">
        <v>0</v>
      </c>
      <c r="G668" s="2">
        <f t="shared" si="10"/>
        <v>4854399.2199499998</v>
      </c>
      <c r="H668" s="2">
        <f t="shared" si="11"/>
        <v>0.66000000014901161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260</v>
      </c>
      <c r="D669" s="1">
        <f>'PR-RAS'!E676</f>
        <v>260</v>
      </c>
      <c r="E669" s="1">
        <v>0</v>
      </c>
      <c r="F669" s="1">
        <v>0</v>
      </c>
      <c r="G669" s="2">
        <f t="shared" si="10"/>
        <v>521.04000000000008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50834.9</v>
      </c>
      <c r="D670" s="1">
        <f>'PR-RAS'!E677</f>
        <v>60677.25</v>
      </c>
      <c r="E670" s="1">
        <v>0</v>
      </c>
      <c r="F670" s="1">
        <v>0</v>
      </c>
      <c r="G670" s="2">
        <f t="shared" si="10"/>
        <v>115194.7086</v>
      </c>
      <c r="H670" s="2">
        <f t="shared" si="11"/>
        <v>0.34999999999854481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18912.8</v>
      </c>
      <c r="E690" s="1">
        <v>0</v>
      </c>
      <c r="F690" s="1">
        <v>0</v>
      </c>
      <c r="G690" s="2">
        <f t="shared" si="10"/>
        <v>26061.838399999997</v>
      </c>
      <c r="H690" s="2">
        <f t="shared" si="11"/>
        <v>0.2000000000007276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79200.259999999995</v>
      </c>
      <c r="D703" s="1">
        <f>'PR-RAS'!E710</f>
        <v>65309.39</v>
      </c>
      <c r="E703" s="1">
        <v>0</v>
      </c>
      <c r="F703" s="1">
        <v>0</v>
      </c>
      <c r="G703" s="2">
        <f t="shared" si="10"/>
        <v>147292.96607999998</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4858.92</v>
      </c>
      <c r="D705" s="1">
        <f>'PR-RAS'!E712</f>
        <v>4716</v>
      </c>
      <c r="E705" s="1">
        <v>0</v>
      </c>
      <c r="F705" s="1">
        <v>0</v>
      </c>
      <c r="G705" s="2">
        <f t="shared" si="10"/>
        <v>10060.80768</v>
      </c>
      <c r="H705" s="2">
        <f t="shared" si="11"/>
        <v>7.999999999992724E-2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9146.81</v>
      </c>
      <c r="E709" s="1">
        <v>0</v>
      </c>
      <c r="F709" s="1">
        <v>0</v>
      </c>
      <c r="G709" s="2">
        <f t="shared" si="10"/>
        <v>14535.17628</v>
      </c>
      <c r="H709" s="2">
        <f t="shared" si="11"/>
        <v>0.48000000000047294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3386.19</v>
      </c>
      <c r="D710" s="1">
        <f>'PR-RAS'!E717</f>
        <v>3090.08</v>
      </c>
      <c r="E710" s="1">
        <v>0</v>
      </c>
      <c r="F710" s="1">
        <v>0</v>
      </c>
      <c r="G710" s="2">
        <f t="shared" si="10"/>
        <v>6782.5421500000002</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37698.04</v>
      </c>
      <c r="D711" s="1">
        <f>'PR-RAS'!E718</f>
        <v>41405.89</v>
      </c>
      <c r="E711" s="1">
        <v>0</v>
      </c>
      <c r="F711" s="1">
        <v>0</v>
      </c>
      <c r="G711" s="2">
        <f t="shared" si="10"/>
        <v>85561.972200000004</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4822</v>
      </c>
      <c r="D713" s="1">
        <f>'PR-RAS'!E720</f>
        <v>4814.58</v>
      </c>
      <c r="E713" s="1">
        <v>0</v>
      </c>
      <c r="F713" s="1">
        <v>0</v>
      </c>
      <c r="G713" s="2">
        <f t="shared" si="10"/>
        <v>10289.225919999999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16464.599999999999</v>
      </c>
      <c r="D715" s="1">
        <f>'PR-RAS'!E722</f>
        <v>16525.900000000001</v>
      </c>
      <c r="E715" s="1">
        <v>0</v>
      </c>
      <c r="F715" s="1">
        <v>0</v>
      </c>
      <c r="G715" s="2">
        <f t="shared" si="10"/>
        <v>35354.709600000002</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10530.53</v>
      </c>
      <c r="D716" s="1">
        <f>'PR-RAS'!E723</f>
        <v>9864.4599999999991</v>
      </c>
      <c r="E716" s="1">
        <v>0</v>
      </c>
      <c r="F716" s="1">
        <v>0</v>
      </c>
      <c r="G716" s="2">
        <f t="shared" si="10"/>
        <v>21635.506749999997</v>
      </c>
      <c r="H716" s="2">
        <f t="shared" si="11"/>
        <v>0.92999999999847205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5231.5600000000004</v>
      </c>
      <c r="D718" s="1">
        <f>'PR-RAS'!E725</f>
        <v>4176.59</v>
      </c>
      <c r="E718" s="1">
        <v>0</v>
      </c>
      <c r="F718" s="1">
        <v>0</v>
      </c>
      <c r="G718" s="2">
        <f t="shared" si="10"/>
        <v>9740.2585800000015</v>
      </c>
      <c r="H718" s="2">
        <f t="shared" si="11"/>
        <v>0.8499999999994543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14849.41</v>
      </c>
      <c r="D816" s="1">
        <f>'PR-RAS'!E823</f>
        <v>9639.56</v>
      </c>
      <c r="E816" s="1">
        <v>0</v>
      </c>
      <c r="F816" s="1">
        <v>0</v>
      </c>
      <c r="G816" s="2">
        <f t="shared" si="18"/>
        <v>27814.751949999998</v>
      </c>
      <c r="H816" s="2">
        <f t="shared" si="19"/>
        <v>0.8500000000003638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80224.66</v>
      </c>
      <c r="D821" s="1">
        <f>'PR-RAS'!E828</f>
        <v>85201.17</v>
      </c>
      <c r="E821" s="1">
        <v>0</v>
      </c>
      <c r="F821" s="1">
        <v>0</v>
      </c>
      <c r="G821" s="2">
        <f t="shared" si="18"/>
        <v>205514.13999999998</v>
      </c>
      <c r="H821" s="2">
        <f t="shared" si="19"/>
        <v>0.50999999999476131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1563659.11</v>
      </c>
      <c r="D984" s="6">
        <f>BILANCA!E6</f>
        <v>1593943.3299999998</v>
      </c>
      <c r="E984" s="6">
        <v>0</v>
      </c>
      <c r="F984" s="6">
        <v>0</v>
      </c>
      <c r="G984" s="7">
        <f t="shared" ref="G984:G1241" si="22">B984/1000*C984+B984/500*D984</f>
        <v>4751.5457699999997</v>
      </c>
      <c r="H984" s="7">
        <f t="shared" si="19"/>
        <v>0.43999999994412065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1261512.6500000001</v>
      </c>
      <c r="D985" s="1">
        <f>BILANCA!E7</f>
        <v>1284656.6399999999</v>
      </c>
      <c r="E985" s="1">
        <v>0</v>
      </c>
      <c r="F985" s="1">
        <v>0</v>
      </c>
      <c r="G985" s="2">
        <f t="shared" si="22"/>
        <v>7661.6518599999999</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397098.68</v>
      </c>
      <c r="D986" s="1">
        <f>BILANCA!E8</f>
        <v>397098.68</v>
      </c>
      <c r="E986" s="1">
        <v>0</v>
      </c>
      <c r="F986" s="1">
        <v>0</v>
      </c>
      <c r="G986" s="2">
        <f t="shared" si="22"/>
        <v>3573.8881199999996</v>
      </c>
      <c r="H986" s="2">
        <f t="shared" si="19"/>
        <v>0.64000000001396984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397098.68</v>
      </c>
      <c r="D987" s="1">
        <f>BILANCA!E9</f>
        <v>397098.68</v>
      </c>
      <c r="E987" s="1">
        <v>0</v>
      </c>
      <c r="F987" s="1">
        <v>0</v>
      </c>
      <c r="G987" s="2">
        <f t="shared" si="22"/>
        <v>4765.1841599999998</v>
      </c>
      <c r="H987" s="2">
        <f t="shared" si="19"/>
        <v>0.64000000001396984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864413.9700000002</v>
      </c>
      <c r="D990" s="1">
        <f>BILANCA!E12</f>
        <v>887557.96</v>
      </c>
      <c r="E990" s="1">
        <v>0</v>
      </c>
      <c r="F990" s="1">
        <v>0</v>
      </c>
      <c r="G990" s="2">
        <f t="shared" si="22"/>
        <v>18476.70923</v>
      </c>
      <c r="H990" s="2">
        <f t="shared" si="19"/>
        <v>6.9999999832361937E-2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693833.39000000013</v>
      </c>
      <c r="D991" s="1">
        <f>BILANCA!E13</f>
        <v>690298.03</v>
      </c>
      <c r="E991" s="1">
        <v>0</v>
      </c>
      <c r="F991" s="1">
        <v>0</v>
      </c>
      <c r="G991" s="2">
        <f t="shared" si="22"/>
        <v>16595.435600000001</v>
      </c>
      <c r="H991" s="2">
        <f t="shared" si="19"/>
        <v>0.42000000015832484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2106810.64</v>
      </c>
      <c r="D993" s="1">
        <f>BILANCA!E15</f>
        <v>2106810.64</v>
      </c>
      <c r="E993" s="1">
        <v>0</v>
      </c>
      <c r="F993" s="1">
        <v>0</v>
      </c>
      <c r="G993" s="2">
        <f t="shared" si="22"/>
        <v>63204.319199999998</v>
      </c>
      <c r="H993" s="2">
        <f t="shared" si="19"/>
        <v>0.71999999973922968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1412977.25</v>
      </c>
      <c r="D996" s="1">
        <f>BILANCA!E18</f>
        <v>1416512.61</v>
      </c>
      <c r="E996" s="1">
        <v>0</v>
      </c>
      <c r="F996" s="1">
        <v>0</v>
      </c>
      <c r="G996" s="2">
        <f t="shared" si="22"/>
        <v>55198.03211</v>
      </c>
      <c r="H996" s="2">
        <f t="shared" si="19"/>
        <v>0.63999999989755452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115540.86000000004</v>
      </c>
      <c r="D997" s="1">
        <f>BILANCA!E19</f>
        <v>139109.43</v>
      </c>
      <c r="E997" s="1">
        <v>0</v>
      </c>
      <c r="F997" s="1">
        <v>0</v>
      </c>
      <c r="G997" s="2">
        <f t="shared" si="22"/>
        <v>5512.6360800000002</v>
      </c>
      <c r="H997" s="2">
        <f t="shared" si="19"/>
        <v>0.56999999994877726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347020.99</v>
      </c>
      <c r="D998" s="1">
        <f>BILANCA!E20</f>
        <v>423265.79</v>
      </c>
      <c r="E998" s="1">
        <v>0</v>
      </c>
      <c r="F998" s="1">
        <v>0</v>
      </c>
      <c r="G998" s="2">
        <f t="shared" si="22"/>
        <v>17903.288549999997</v>
      </c>
      <c r="H998" s="2">
        <f t="shared" si="19"/>
        <v>0.22000000003026798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9046.83</v>
      </c>
      <c r="D999" s="1">
        <f>BILANCA!E21</f>
        <v>8624.08</v>
      </c>
      <c r="E999" s="1">
        <v>0</v>
      </c>
      <c r="F999" s="1">
        <v>0</v>
      </c>
      <c r="G999" s="2">
        <f t="shared" si="22"/>
        <v>420.71983999999998</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6669.14</v>
      </c>
      <c r="D1000" s="1">
        <f>BILANCA!E22</f>
        <v>5189.18</v>
      </c>
      <c r="E1000" s="1">
        <v>0</v>
      </c>
      <c r="F1000" s="1">
        <v>0</v>
      </c>
      <c r="G1000" s="2">
        <f t="shared" si="22"/>
        <v>289.8075</v>
      </c>
      <c r="H1000" s="2">
        <f t="shared" si="19"/>
        <v>0.32000000000061846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2402.9299999999998</v>
      </c>
      <c r="D1001" s="1">
        <f>BILANCA!E23</f>
        <v>2402.9299999999998</v>
      </c>
      <c r="E1001" s="1">
        <v>0</v>
      </c>
      <c r="F1001" s="1">
        <v>0</v>
      </c>
      <c r="G1001" s="2">
        <f t="shared" si="22"/>
        <v>129.75821999999999</v>
      </c>
      <c r="H1001" s="2">
        <f t="shared" si="19"/>
        <v>0.14000000000032742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4606.45</v>
      </c>
      <c r="D1002" s="1">
        <f>BILANCA!E24</f>
        <v>4606.45</v>
      </c>
      <c r="E1002" s="1">
        <v>0</v>
      </c>
      <c r="F1002" s="1">
        <v>0</v>
      </c>
      <c r="G1002" s="2">
        <f t="shared" si="22"/>
        <v>262.56764999999996</v>
      </c>
      <c r="H1002" s="2">
        <f t="shared" si="19"/>
        <v>0.8999999999996362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3758.57</v>
      </c>
      <c r="D1003" s="1">
        <f>BILANCA!E25</f>
        <v>3758.57</v>
      </c>
      <c r="E1003" s="1">
        <v>0</v>
      </c>
      <c r="F1003" s="1">
        <v>0</v>
      </c>
      <c r="G1003" s="2">
        <f t="shared" si="22"/>
        <v>225.51420000000002</v>
      </c>
      <c r="H1003" s="2">
        <f t="shared" si="19"/>
        <v>0.85999999999967258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25596.55</v>
      </c>
      <c r="D1004" s="1">
        <f>BILANCA!E26</f>
        <v>26954.36</v>
      </c>
      <c r="E1004" s="1">
        <v>0</v>
      </c>
      <c r="F1004" s="1">
        <v>0</v>
      </c>
      <c r="G1004" s="2">
        <f t="shared" si="22"/>
        <v>1669.61067</v>
      </c>
      <c r="H1004" s="2">
        <f t="shared" si="19"/>
        <v>0.81000000000130967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283560.59999999998</v>
      </c>
      <c r="D1006" s="1">
        <f>BILANCA!E28</f>
        <v>335691.93</v>
      </c>
      <c r="E1006" s="1">
        <v>0</v>
      </c>
      <c r="F1006" s="1">
        <v>0</v>
      </c>
      <c r="G1006" s="2">
        <f t="shared" si="22"/>
        <v>21963.722579999998</v>
      </c>
      <c r="H1006" s="2">
        <f t="shared" si="19"/>
        <v>0.47000000003026798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55039.719999999994</v>
      </c>
      <c r="D1013" s="1">
        <f>BILANCA!E35</f>
        <v>58150.499999999993</v>
      </c>
      <c r="E1013" s="1">
        <v>0</v>
      </c>
      <c r="F1013" s="1">
        <v>0</v>
      </c>
      <c r="G1013" s="2">
        <f t="shared" si="22"/>
        <v>5140.2215999999989</v>
      </c>
      <c r="H1013" s="2">
        <f t="shared" si="19"/>
        <v>0.78000000001338776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104322.11</v>
      </c>
      <c r="D1014" s="1">
        <f>BILANCA!E36</f>
        <v>117134.11</v>
      </c>
      <c r="E1014" s="1">
        <v>0</v>
      </c>
      <c r="F1014" s="1">
        <v>0</v>
      </c>
      <c r="G1014" s="2">
        <f t="shared" si="22"/>
        <v>10496.300229999999</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254.51</v>
      </c>
      <c r="D1015" s="1">
        <f>BILANCA!E37</f>
        <v>254.51</v>
      </c>
      <c r="E1015" s="1">
        <v>0</v>
      </c>
      <c r="F1015" s="1">
        <v>0</v>
      </c>
      <c r="G1015" s="2">
        <f t="shared" si="22"/>
        <v>24.432960000000001</v>
      </c>
      <c r="H1015" s="2">
        <f t="shared" si="19"/>
        <v>0.98000000000001819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49536.9</v>
      </c>
      <c r="D1018" s="1">
        <f>BILANCA!E40</f>
        <v>59238.12</v>
      </c>
      <c r="E1018" s="1">
        <v>0</v>
      </c>
      <c r="F1018" s="1">
        <v>0</v>
      </c>
      <c r="G1018" s="2">
        <f t="shared" si="22"/>
        <v>5880.4599000000007</v>
      </c>
      <c r="H1018" s="2">
        <f t="shared" si="19"/>
        <v>0.22000000000116415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302146.46000000002</v>
      </c>
      <c r="D1046" s="1">
        <f>BILANCA!E68</f>
        <v>309286.69</v>
      </c>
      <c r="E1046" s="1">
        <v>0</v>
      </c>
      <c r="F1046" s="1">
        <v>0</v>
      </c>
      <c r="G1046" s="2">
        <f t="shared" si="22"/>
        <v>58005.349920000008</v>
      </c>
      <c r="H1046" s="2">
        <f t="shared" si="19"/>
        <v>0.77000000001862645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88928.57</v>
      </c>
      <c r="D1047" s="1">
        <f>BILANCA!E69</f>
        <v>62640.89</v>
      </c>
      <c r="E1047" s="1">
        <v>0</v>
      </c>
      <c r="F1047" s="1">
        <v>0</v>
      </c>
      <c r="G1047" s="2">
        <f t="shared" si="22"/>
        <v>13709.4624</v>
      </c>
      <c r="H1047" s="2">
        <f t="shared" si="19"/>
        <v>0.53999999999359716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88918.6</v>
      </c>
      <c r="D1048" s="1">
        <f>BILANCA!E70</f>
        <v>62560.58</v>
      </c>
      <c r="E1048" s="1">
        <v>0</v>
      </c>
      <c r="F1048" s="1">
        <v>0</v>
      </c>
      <c r="G1048" s="2">
        <f t="shared" si="22"/>
        <v>13912.584400000002</v>
      </c>
      <c r="H1048" s="2">
        <f t="shared" si="19"/>
        <v>0.819999999992433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88918.6</v>
      </c>
      <c r="D1050" s="1">
        <f>BILANCA!E72</f>
        <v>62560.58</v>
      </c>
      <c r="E1050" s="1">
        <v>0</v>
      </c>
      <c r="F1050" s="1">
        <v>0</v>
      </c>
      <c r="G1050" s="2">
        <f t="shared" si="22"/>
        <v>14340.663920000001</v>
      </c>
      <c r="H1050" s="2">
        <f t="shared" si="19"/>
        <v>0.819999999992433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9.9700000000000006</v>
      </c>
      <c r="D1054" s="1">
        <f>BILANCA!E76</f>
        <v>80.31</v>
      </c>
      <c r="E1054" s="1">
        <v>0</v>
      </c>
      <c r="F1054" s="1">
        <v>0</v>
      </c>
      <c r="G1054" s="2">
        <f t="shared" si="22"/>
        <v>12.111889999999999</v>
      </c>
      <c r="H1054" s="2">
        <f t="shared" si="19"/>
        <v>0.34000000000000163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12758.63</v>
      </c>
      <c r="D1056" s="1">
        <f>BILANCA!E78</f>
        <v>999.54</v>
      </c>
      <c r="E1056" s="1">
        <v>0</v>
      </c>
      <c r="F1056" s="1">
        <v>0</v>
      </c>
      <c r="G1056" s="2">
        <f t="shared" si="22"/>
        <v>1077.3128299999998</v>
      </c>
      <c r="H1056" s="2">
        <f t="shared" si="19"/>
        <v>0.83000000000083674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12758.63</v>
      </c>
      <c r="D1064" s="1">
        <f>BILANCA!E86</f>
        <v>999.54</v>
      </c>
      <c r="E1064" s="1">
        <v>0</v>
      </c>
      <c r="F1064" s="1">
        <v>0</v>
      </c>
      <c r="G1064" s="2">
        <f t="shared" si="22"/>
        <v>1195.3745100000001</v>
      </c>
      <c r="H1064" s="2">
        <f t="shared" si="19"/>
        <v>0.83000000000083674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2554.9699999999998</v>
      </c>
      <c r="D1124" s="1">
        <f>BILANCA!E146</f>
        <v>3334.17</v>
      </c>
      <c r="E1124" s="1">
        <v>0</v>
      </c>
      <c r="F1124" s="1">
        <v>0</v>
      </c>
      <c r="G1124" s="2">
        <f t="shared" si="22"/>
        <v>1300.4867099999999</v>
      </c>
      <c r="H1124" s="2">
        <f t="shared" si="23"/>
        <v>0.20000000000027285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2185.54</v>
      </c>
      <c r="D1137" s="1">
        <f>BILANCA!E159</f>
        <v>2599.5500000000002</v>
      </c>
      <c r="E1137" s="1">
        <v>0</v>
      </c>
      <c r="F1137" s="1">
        <v>0</v>
      </c>
      <c r="G1137" s="2">
        <f t="shared" si="22"/>
        <v>1137.2345600000001</v>
      </c>
      <c r="H1137" s="2">
        <f t="shared" si="23"/>
        <v>0.90999999999985448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369.43</v>
      </c>
      <c r="D1138" s="1">
        <f>BILANCA!E160</f>
        <v>734.62</v>
      </c>
      <c r="E1138" s="1">
        <v>0</v>
      </c>
      <c r="F1138" s="1">
        <v>0</v>
      </c>
      <c r="G1138" s="2">
        <f t="shared" si="22"/>
        <v>284.99385000000001</v>
      </c>
      <c r="H1138" s="2">
        <f t="shared" si="23"/>
        <v>0.81000000000000227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197904.29</v>
      </c>
      <c r="D1148" s="1">
        <f>BILANCA!E170</f>
        <v>242312.09</v>
      </c>
      <c r="E1148" s="1">
        <v>0</v>
      </c>
      <c r="F1148" s="1">
        <v>0</v>
      </c>
      <c r="G1148" s="2">
        <f t="shared" si="22"/>
        <v>112617.19755000001</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197904.29</v>
      </c>
      <c r="D1151" s="1">
        <f>BILANCA!E173</f>
        <v>242312.09</v>
      </c>
      <c r="E1151" s="1">
        <v>0</v>
      </c>
      <c r="F1151" s="1">
        <v>0</v>
      </c>
      <c r="G1151" s="2">
        <f t="shared" si="22"/>
        <v>114664.78296000001</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1563659.1099999999</v>
      </c>
      <c r="D1152" s="1">
        <f>BILANCA!E175</f>
        <v>1593943.33</v>
      </c>
      <c r="E1152" s="1">
        <v>0</v>
      </c>
      <c r="F1152" s="1">
        <v>0</v>
      </c>
      <c r="G1152" s="2">
        <f t="shared" si="22"/>
        <v>803011.23512999993</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232843.95</v>
      </c>
      <c r="D1153" s="1">
        <f>BILANCA!E176</f>
        <v>259984.99000000002</v>
      </c>
      <c r="E1153" s="1">
        <v>0</v>
      </c>
      <c r="F1153" s="1">
        <v>0</v>
      </c>
      <c r="G1153" s="2">
        <f t="shared" si="22"/>
        <v>127978.36810000002</v>
      </c>
      <c r="H1153" s="2">
        <f t="shared" si="23"/>
        <v>5.9999999968567863E-2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231230.1</v>
      </c>
      <c r="D1154" s="1">
        <f>BILANCA!E177</f>
        <v>259984.99000000002</v>
      </c>
      <c r="E1154" s="1">
        <v>0</v>
      </c>
      <c r="F1154" s="1">
        <v>0</v>
      </c>
      <c r="G1154" s="2">
        <f t="shared" si="22"/>
        <v>128455.21368000002</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197904.29</v>
      </c>
      <c r="D1155" s="1">
        <f>BILANCA!E178</f>
        <v>242312.09</v>
      </c>
      <c r="E1155" s="1">
        <v>0</v>
      </c>
      <c r="F1155" s="1">
        <v>0</v>
      </c>
      <c r="G1155" s="2">
        <f t="shared" si="22"/>
        <v>117394.89684</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18877.240000000002</v>
      </c>
      <c r="D1156" s="1">
        <f>BILANCA!E179</f>
        <v>17163.7</v>
      </c>
      <c r="E1156" s="1">
        <v>0</v>
      </c>
      <c r="F1156" s="1">
        <v>0</v>
      </c>
      <c r="G1156" s="2">
        <f t="shared" si="22"/>
        <v>9204.40272</v>
      </c>
      <c r="H1156" s="2">
        <f t="shared" si="23"/>
        <v>0.54000000000087311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26.14</v>
      </c>
      <c r="D1157" s="1">
        <f>BILANCA!E180</f>
        <v>74.66</v>
      </c>
      <c r="E1157" s="1">
        <v>0</v>
      </c>
      <c r="F1157" s="1">
        <v>0</v>
      </c>
      <c r="G1157" s="2">
        <f t="shared" si="22"/>
        <v>30.530039999999996</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26.14</v>
      </c>
      <c r="D1160" s="1">
        <f>BILANCA!E183</f>
        <v>74.66</v>
      </c>
      <c r="E1160" s="1">
        <v>0</v>
      </c>
      <c r="F1160" s="1">
        <v>0</v>
      </c>
      <c r="G1160" s="2">
        <f t="shared" si="22"/>
        <v>31.056419999999999</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14422.43</v>
      </c>
      <c r="D1165" s="1">
        <f>BILANCA!E188</f>
        <v>434.54</v>
      </c>
      <c r="E1165" s="1">
        <v>0</v>
      </c>
      <c r="F1165" s="1">
        <v>0</v>
      </c>
      <c r="G1165" s="2">
        <f t="shared" si="22"/>
        <v>2783.0548199999998</v>
      </c>
      <c r="H1165" s="2">
        <f t="shared" si="23"/>
        <v>0.89000000000027057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1613.85</v>
      </c>
      <c r="D1166" s="1">
        <f>BILANCA!E189</f>
        <v>0</v>
      </c>
      <c r="E1166" s="1">
        <v>0</v>
      </c>
      <c r="F1166" s="1">
        <v>0</v>
      </c>
      <c r="G1166" s="2">
        <f t="shared" si="22"/>
        <v>295.33454999999998</v>
      </c>
      <c r="H1166" s="2">
        <f t="shared" si="23"/>
        <v>0.15000000000009095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1330815.1599999999</v>
      </c>
      <c r="D1214" s="1">
        <f>BILANCA!E237</f>
        <v>1333958.3400000001</v>
      </c>
      <c r="E1214" s="1">
        <v>0</v>
      </c>
      <c r="F1214" s="1">
        <v>0</v>
      </c>
      <c r="G1214" s="2">
        <f t="shared" si="22"/>
        <v>923707.05504000001</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1261512.6499999999</v>
      </c>
      <c r="D1215" s="1">
        <f>BILANCA!E238</f>
        <v>1284656.6400000001</v>
      </c>
      <c r="E1215" s="1">
        <v>0</v>
      </c>
      <c r="F1215" s="1">
        <v>0</v>
      </c>
      <c r="G1215" s="2">
        <f t="shared" si="22"/>
        <v>888751.61576000019</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1261512.6499999999</v>
      </c>
      <c r="D1216" s="1">
        <f>BILANCA!E239</f>
        <v>1284656.6400000001</v>
      </c>
      <c r="E1216" s="1">
        <v>0</v>
      </c>
      <c r="F1216" s="1">
        <v>0</v>
      </c>
      <c r="G1216" s="2">
        <f t="shared" si="22"/>
        <v>892582.44169000012</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1238177.25</v>
      </c>
      <c r="D1217" s="1">
        <f>BILANCA!E240</f>
        <v>1250007.0900000001</v>
      </c>
      <c r="E1217" s="1">
        <v>0</v>
      </c>
      <c r="F1217" s="1">
        <v>0</v>
      </c>
      <c r="G1217" s="2">
        <f t="shared" si="22"/>
        <v>874736.79462000006</v>
      </c>
      <c r="H1217" s="2">
        <f t="shared" si="23"/>
        <v>0.34000000008381903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23335.4</v>
      </c>
      <c r="D1218" s="1">
        <f>BILANCA!E241</f>
        <v>34649.550000000003</v>
      </c>
      <c r="E1218" s="1">
        <v>0</v>
      </c>
      <c r="F1218" s="1">
        <v>0</v>
      </c>
      <c r="G1218" s="2">
        <f t="shared" si="22"/>
        <v>21769.107500000002</v>
      </c>
      <c r="H1218" s="2">
        <f t="shared" si="23"/>
        <v>0.84999999999854481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66747.539999999994</v>
      </c>
      <c r="D1222" s="1">
        <f>BILANCA!E245</f>
        <v>45967.53</v>
      </c>
      <c r="E1222" s="1">
        <v>0</v>
      </c>
      <c r="F1222" s="1">
        <v>0</v>
      </c>
      <c r="G1222" s="2">
        <f t="shared" si="22"/>
        <v>37925.141399999993</v>
      </c>
      <c r="H1222" s="2">
        <f t="shared" si="23"/>
        <v>0.930000000007567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66747.539999999994</v>
      </c>
      <c r="D1223" s="1">
        <f>BILANCA!E246</f>
        <v>45967.53</v>
      </c>
      <c r="E1223" s="1">
        <v>0</v>
      </c>
      <c r="F1223" s="1">
        <v>0</v>
      </c>
      <c r="G1223" s="2">
        <f t="shared" si="22"/>
        <v>38083.823999999993</v>
      </c>
      <c r="H1223" s="2">
        <f t="shared" si="23"/>
        <v>0.930000000007567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66747.539999999994</v>
      </c>
      <c r="D1224" s="1">
        <f>BILANCA!E247</f>
        <v>45967.53</v>
      </c>
      <c r="E1224" s="1">
        <v>0</v>
      </c>
      <c r="F1224" s="1">
        <v>0</v>
      </c>
      <c r="G1224" s="2">
        <f t="shared" si="22"/>
        <v>38242.506599999993</v>
      </c>
      <c r="H1224" s="2">
        <f t="shared" si="23"/>
        <v>0.930000000007567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2554.9699999999998</v>
      </c>
      <c r="D1232" s="1">
        <f>BILANCA!E255</f>
        <v>3334.17</v>
      </c>
      <c r="E1232" s="1">
        <v>0</v>
      </c>
      <c r="F1232" s="1">
        <v>0</v>
      </c>
      <c r="G1232" s="2">
        <f t="shared" si="22"/>
        <v>2296.60419</v>
      </c>
      <c r="H1232" s="2">
        <f t="shared" si="23"/>
        <v>0.20000000000027285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21764.57</v>
      </c>
      <c r="D1236" s="1">
        <f>BILANCA!E259</f>
        <v>10851.61</v>
      </c>
      <c r="E1236" s="1">
        <v>0</v>
      </c>
      <c r="F1236" s="1">
        <v>0</v>
      </c>
      <c r="G1236" s="2">
        <f t="shared" si="22"/>
        <v>10997.35087</v>
      </c>
      <c r="H1236" s="2">
        <f t="shared" si="23"/>
        <v>0.81999999999970896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21764.57</v>
      </c>
      <c r="D1237" s="1">
        <f>BILANCA!E260</f>
        <v>10851.61</v>
      </c>
      <c r="E1237" s="1">
        <v>0</v>
      </c>
      <c r="F1237" s="1">
        <v>0</v>
      </c>
      <c r="G1237" s="2">
        <f t="shared" si="22"/>
        <v>11040.818660000001</v>
      </c>
      <c r="H1237" s="2">
        <f t="shared" si="23"/>
        <v>0.81999999999970896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2554.9699999999998</v>
      </c>
      <c r="D1241" s="1">
        <f>BILANCA!E265</f>
        <v>3334.17</v>
      </c>
      <c r="E1241" s="1">
        <v>0</v>
      </c>
      <c r="F1241" s="1">
        <v>0</v>
      </c>
      <c r="G1241" s="2">
        <f t="shared" si="22"/>
        <v>2379.6139800000001</v>
      </c>
      <c r="H1241" s="2">
        <f t="shared" si="23"/>
        <v>0.20000000000027285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12758.63</v>
      </c>
      <c r="D1244" s="1">
        <f>BILANCA!E268</f>
        <v>999.54</v>
      </c>
      <c r="E1244" s="1">
        <v>0</v>
      </c>
      <c r="F1244" s="1">
        <v>0</v>
      </c>
      <c r="G1244" s="2">
        <f t="shared" si="24"/>
        <v>3851.7623100000001</v>
      </c>
      <c r="H1244" s="2">
        <f t="shared" si="23"/>
        <v>0.83000000000083674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231230.1</v>
      </c>
      <c r="D1264" s="1">
        <f>BILANCA!E288</f>
        <v>259984.99</v>
      </c>
      <c r="E1264" s="1">
        <v>0</v>
      </c>
      <c r="F1264" s="1">
        <v>0</v>
      </c>
      <c r="G1264" s="2">
        <f t="shared" si="24"/>
        <v>211087.22248</v>
      </c>
      <c r="H1264" s="2">
        <f t="shared" si="23"/>
        <v>0.11000000001513399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1613.85</v>
      </c>
      <c r="D1266" s="1">
        <f>BILANCA!E290</f>
        <v>0</v>
      </c>
      <c r="E1266" s="1">
        <v>0</v>
      </c>
      <c r="F1266" s="1">
        <v>0</v>
      </c>
      <c r="G1266" s="2">
        <f t="shared" si="24"/>
        <v>456.71954999999991</v>
      </c>
      <c r="H1266" s="2">
        <f t="shared" si="23"/>
        <v>0.15000000000009095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12686.13</v>
      </c>
      <c r="D1278" s="1">
        <f>BILANCA!E302</f>
        <v>434.54</v>
      </c>
      <c r="E1278" s="1">
        <v>0</v>
      </c>
      <c r="F1278" s="1">
        <v>0</v>
      </c>
      <c r="G1278" s="2">
        <f t="shared" si="24"/>
        <v>3998.7869499999997</v>
      </c>
      <c r="H1278" s="2">
        <f t="shared" si="23"/>
        <v>0.58999999999917918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2790662.07</v>
      </c>
      <c r="D1408" s="1">
        <f>'RAS-funkcijski'!E114</f>
        <v>3372838.27</v>
      </c>
      <c r="E1408" s="1">
        <v>0</v>
      </c>
      <c r="F1408" s="1">
        <v>0</v>
      </c>
      <c r="G1408" s="2">
        <f t="shared" si="24"/>
        <v>1048997.2471</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2790662.07</v>
      </c>
      <c r="D1409" s="1">
        <f>'RAS-funkcijski'!E115</f>
        <v>3372838.27</v>
      </c>
      <c r="E1409" s="1">
        <v>0</v>
      </c>
      <c r="F1409" s="1">
        <v>0</v>
      </c>
      <c r="G1409" s="2">
        <f t="shared" si="24"/>
        <v>1058533.58571</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2790662.07</v>
      </c>
      <c r="D1411" s="1">
        <f>'RAS-funkcijski'!E117</f>
        <v>3372838.27</v>
      </c>
      <c r="E1411" s="1">
        <v>0</v>
      </c>
      <c r="F1411" s="1">
        <v>0</v>
      </c>
      <c r="G1411" s="2">
        <f t="shared" si="24"/>
        <v>1077606.26293</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2790662.07</v>
      </c>
      <c r="D1435" s="13">
        <f>'RAS-funkcijski'!E141</f>
        <v>3372838.27</v>
      </c>
      <c r="E1435" s="13">
        <v>0</v>
      </c>
      <c r="F1435" s="13">
        <v>0</v>
      </c>
      <c r="G1435" s="14">
        <f t="shared" si="24"/>
        <v>1306478.3895700001</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80502.509999999995</v>
      </c>
      <c r="D1436" s="6">
        <f>'P-VRIO'!E5</f>
        <v>0</v>
      </c>
      <c r="E1436" s="6">
        <v>0</v>
      </c>
      <c r="F1436" s="6">
        <v>0</v>
      </c>
      <c r="G1436" s="7">
        <f t="shared" si="24"/>
        <v>80.502510000000001</v>
      </c>
      <c r="H1436" s="7">
        <f t="shared" si="27"/>
        <v>0.49000000000523869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80502.509999999995</v>
      </c>
      <c r="D1453" s="1">
        <f>'P-VRIO'!E22</f>
        <v>0</v>
      </c>
      <c r="E1453" s="1">
        <v>0</v>
      </c>
      <c r="F1453" s="1">
        <v>0</v>
      </c>
      <c r="G1453" s="2">
        <f t="shared" si="24"/>
        <v>1449.0451799999998</v>
      </c>
      <c r="H1453" s="2">
        <f t="shared" si="27"/>
        <v>0.49000000000523869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80502.509999999995</v>
      </c>
      <c r="D1454" s="1">
        <f>'P-VRIO'!E23</f>
        <v>0</v>
      </c>
      <c r="E1454" s="1">
        <v>0</v>
      </c>
      <c r="F1454" s="1">
        <v>0</v>
      </c>
      <c r="G1454" s="2">
        <f t="shared" si="24"/>
        <v>1529.5476899999999</v>
      </c>
      <c r="H1454" s="2">
        <f t="shared" si="27"/>
        <v>0.49000000000523869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80502.509999999995</v>
      </c>
      <c r="D1456" s="1">
        <f>'P-VRIO'!E25</f>
        <v>0</v>
      </c>
      <c r="E1456" s="1">
        <v>0</v>
      </c>
      <c r="F1456" s="1">
        <v>0</v>
      </c>
      <c r="G1456" s="2">
        <f t="shared" si="24"/>
        <v>1690.5527099999999</v>
      </c>
      <c r="H1456" s="2">
        <f t="shared" si="27"/>
        <v>0.49000000000523869</v>
      </c>
      <c r="I1456" s="10">
        <f t="shared" si="30"/>
        <v>828.3708279088562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232843.95</v>
      </c>
      <c r="D1480" s="6"/>
      <c r="E1480" s="6">
        <v>0</v>
      </c>
      <c r="F1480" s="6">
        <v>0</v>
      </c>
      <c r="G1480" s="7">
        <f t="shared" ref="G1480:G1580" si="34">B1480/1000*C1480</f>
        <v>232.84395000000001</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4023446.36</v>
      </c>
      <c r="D1481" s="1">
        <v>0</v>
      </c>
      <c r="E1481" s="1">
        <v>0</v>
      </c>
      <c r="F1481" s="1">
        <v>0</v>
      </c>
      <c r="G1481" s="2">
        <f t="shared" si="34"/>
        <v>8046.8927199999998</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3952240.9499999997</v>
      </c>
      <c r="D1483" s="1">
        <v>0</v>
      </c>
      <c r="E1483" s="1">
        <v>0</v>
      </c>
      <c r="F1483" s="1">
        <v>0</v>
      </c>
      <c r="G1483" s="2">
        <f t="shared" si="34"/>
        <v>15808.9638</v>
      </c>
      <c r="H1483" s="2">
        <f t="shared" si="35"/>
        <v>5.0000000279396772E-2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3456744.81</v>
      </c>
      <c r="D1484" s="1">
        <v>0</v>
      </c>
      <c r="E1484" s="1">
        <v>0</v>
      </c>
      <c r="F1484" s="1">
        <v>0</v>
      </c>
      <c r="G1484" s="2">
        <f t="shared" si="34"/>
        <v>17283.724050000001</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407915.18</v>
      </c>
      <c r="D1485" s="1">
        <v>0</v>
      </c>
      <c r="E1485" s="1">
        <v>0</v>
      </c>
      <c r="F1485" s="1">
        <v>0</v>
      </c>
      <c r="G1485" s="2">
        <f t="shared" si="34"/>
        <v>2447.4910799999998</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192.78</v>
      </c>
      <c r="D1486" s="1">
        <v>0</v>
      </c>
      <c r="E1486" s="1">
        <v>0</v>
      </c>
      <c r="F1486" s="1">
        <v>0</v>
      </c>
      <c r="G1486" s="2">
        <f t="shared" si="34"/>
        <v>1.3494600000000001</v>
      </c>
      <c r="H1486" s="2">
        <f t="shared" si="35"/>
        <v>0.21999999999999886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85201.17</v>
      </c>
      <c r="D1489" s="1">
        <v>0</v>
      </c>
      <c r="E1489" s="1">
        <v>0</v>
      </c>
      <c r="F1489" s="1">
        <v>0</v>
      </c>
      <c r="G1489" s="2">
        <f t="shared" si="34"/>
        <v>852.01170000000002</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2187.0100000000002</v>
      </c>
      <c r="D1491" s="1">
        <v>0</v>
      </c>
      <c r="E1491" s="1">
        <v>0</v>
      </c>
      <c r="F1491" s="1">
        <v>0</v>
      </c>
      <c r="G1491" s="2">
        <f t="shared" si="34"/>
        <v>26.244120000000002</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71205.41</v>
      </c>
      <c r="D1492" s="1">
        <v>0</v>
      </c>
      <c r="E1492" s="1">
        <v>0</v>
      </c>
      <c r="F1492" s="1">
        <v>0</v>
      </c>
      <c r="G1492" s="2">
        <f t="shared" si="34"/>
        <v>925.67033000000004</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3996305.3199999989</v>
      </c>
      <c r="D1499" s="1">
        <v>0</v>
      </c>
      <c r="E1499" s="1">
        <v>0</v>
      </c>
      <c r="F1499" s="1">
        <v>0</v>
      </c>
      <c r="G1499" s="2">
        <f t="shared" si="34"/>
        <v>79926.106399999975</v>
      </c>
      <c r="H1499" s="2">
        <f t="shared" si="35"/>
        <v>0.31999999890103936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3923486.0599999991</v>
      </c>
      <c r="D1501" s="1">
        <v>0</v>
      </c>
      <c r="E1501" s="1">
        <v>0</v>
      </c>
      <c r="F1501" s="1">
        <v>0</v>
      </c>
      <c r="G1501" s="2">
        <f t="shared" si="34"/>
        <v>86316.693319999977</v>
      </c>
      <c r="H1501" s="2">
        <f t="shared" si="35"/>
        <v>5.999999912455678E-2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3412337.01</v>
      </c>
      <c r="D1502" s="1">
        <v>0</v>
      </c>
      <c r="E1502" s="1">
        <v>0</v>
      </c>
      <c r="F1502" s="1">
        <v>0</v>
      </c>
      <c r="G1502" s="2">
        <f t="shared" si="34"/>
        <v>78483.751229999994</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409628.72</v>
      </c>
      <c r="D1503" s="1">
        <v>0</v>
      </c>
      <c r="E1503" s="1">
        <v>0</v>
      </c>
      <c r="F1503" s="1">
        <v>0</v>
      </c>
      <c r="G1503" s="2">
        <f t="shared" si="34"/>
        <v>9831.0892800000001</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144.26</v>
      </c>
      <c r="D1504" s="1">
        <v>0</v>
      </c>
      <c r="E1504" s="1">
        <v>0</v>
      </c>
      <c r="F1504" s="1">
        <v>0</v>
      </c>
      <c r="G1504" s="2">
        <f t="shared" si="34"/>
        <v>3.6065</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85201.17</v>
      </c>
      <c r="D1507" s="1">
        <v>0</v>
      </c>
      <c r="E1507" s="1">
        <v>0</v>
      </c>
      <c r="F1507" s="1">
        <v>0</v>
      </c>
      <c r="G1507" s="2">
        <f t="shared" si="34"/>
        <v>2385.63276</v>
      </c>
      <c r="H1507" s="2">
        <f t="shared" si="35"/>
        <v>0.16999999999825377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16174.9</v>
      </c>
      <c r="D1509" s="1">
        <v>0</v>
      </c>
      <c r="E1509" s="1">
        <v>0</v>
      </c>
      <c r="F1509" s="1">
        <v>0</v>
      </c>
      <c r="G1509" s="2">
        <f t="shared" si="34"/>
        <v>485.24699999999996</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72819.259999999995</v>
      </c>
      <c r="D1510" s="1">
        <v>0</v>
      </c>
      <c r="E1510" s="1">
        <v>0</v>
      </c>
      <c r="F1510" s="1">
        <v>0</v>
      </c>
      <c r="G1510" s="2">
        <f t="shared" si="34"/>
        <v>2257.3970599999998</v>
      </c>
      <c r="H1510" s="2">
        <f t="shared" si="35"/>
        <v>0.25999999999476131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259984.99000000069</v>
      </c>
      <c r="D1517" s="1">
        <v>0</v>
      </c>
      <c r="E1517" s="1">
        <v>0</v>
      </c>
      <c r="F1517" s="1">
        <v>0</v>
      </c>
      <c r="G1517" s="2">
        <f t="shared" si="34"/>
        <v>9879.4296200000263</v>
      </c>
      <c r="H1517" s="2">
        <f t="shared" si="35"/>
        <v>9.9999993108212948E-3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259984.99</v>
      </c>
      <c r="D1576" s="1">
        <v>0</v>
      </c>
      <c r="E1576" s="1">
        <v>0</v>
      </c>
      <c r="F1576" s="1">
        <v>0</v>
      </c>
      <c r="G1576" s="2">
        <f t="shared" si="34"/>
        <v>25218.544030000001</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259984.99</v>
      </c>
      <c r="D1578" s="1">
        <v>0</v>
      </c>
      <c r="E1578" s="1">
        <v>0</v>
      </c>
      <c r="F1578" s="1">
        <v>0</v>
      </c>
      <c r="G1578" s="2">
        <f t="shared" si="34"/>
        <v>25738.514009999999</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2843320.3</v>
      </c>
      <c r="I16" s="170">
        <f>'PR-RAS'!E6</f>
        <v>3352058.2599999988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2715668.1599999997</v>
      </c>
      <c r="I17" s="170">
        <f>'PR-RAS'!E151</f>
        <v>3300778.7399999998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66747.539999999979</v>
      </c>
      <c r="I18" s="170">
        <f>'PR-RAS'!E645</f>
        <v>45967.529999999286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1261512.6500000001</v>
      </c>
      <c r="I20" s="173">
        <f>BILANCA!E7</f>
        <v>1284656.6399999999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302146.46000000002</v>
      </c>
      <c r="I21" s="175">
        <f>BILANCA!E68</f>
        <v>309286.69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232843.95</v>
      </c>
      <c r="I22" s="175">
        <f>BILANCA!E176</f>
        <v>259984.99000000002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1330815.1599999999</v>
      </c>
      <c r="I23" s="177">
        <f>BILANCA!E237</f>
        <v>1333958.3400000001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2790662.07</v>
      </c>
      <c r="I27" s="175">
        <f>'RAS-funkcijski'!E114</f>
        <v>3372838.27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2790662.07</v>
      </c>
      <c r="I28" s="179">
        <f>'RAS-funkcijski'!E141</f>
        <v>3372838.27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80502.509999999995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80502.509999999995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232843.95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259984.99000000069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259984.99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D640" sqref="D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2843320.3</v>
      </c>
      <c r="E6" s="51">
        <f>E7+E44+E50+E82+E106+E124+E133+E139</f>
        <v>3352058.2599999988</v>
      </c>
      <c r="F6" s="52">
        <f t="shared" ref="F6:F131" si="0">IF(D6&lt;&gt;0,IF(E6/D6&gt;=100,"&gt;&gt;100",E6/D6*100),"-")</f>
        <v>117.89239010462518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2229481.5699999998</v>
      </c>
      <c r="E50" s="51">
        <f>E51+E54+E59+E62+E65+E68+E71+E74+E77</f>
        <v>2744764.3799999994</v>
      </c>
      <c r="F50" s="52">
        <f t="shared" si="0"/>
        <v>123.11222559242773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2165025.73</v>
      </c>
      <c r="E68" s="51">
        <f t="shared" si="15"/>
        <v>2642951.7599999998</v>
      </c>
      <c r="F68" s="52">
        <f t="shared" si="0"/>
        <v>122.07484296272079</v>
      </c>
    </row>
    <row r="69" spans="1:6" ht="12.75" customHeight="1" x14ac:dyDescent="0.2">
      <c r="A69" s="53" t="s">
        <v>184</v>
      </c>
      <c r="B69" s="85" t="s">
        <v>185</v>
      </c>
      <c r="C69" s="50" t="s">
        <v>184</v>
      </c>
      <c r="D69" s="242">
        <v>2114190.83</v>
      </c>
      <c r="E69" s="242">
        <v>2582274.5099999998</v>
      </c>
      <c r="F69" s="52">
        <f t="shared" si="0"/>
        <v>122.14008656919582</v>
      </c>
    </row>
    <row r="70" spans="1:6" ht="24" x14ac:dyDescent="0.2">
      <c r="A70" s="53" t="s">
        <v>186</v>
      </c>
      <c r="B70" s="85" t="s">
        <v>187</v>
      </c>
      <c r="C70" s="50" t="s">
        <v>186</v>
      </c>
      <c r="D70" s="242">
        <v>50834.9</v>
      </c>
      <c r="E70" s="242">
        <v>60677.25</v>
      </c>
      <c r="F70" s="52">
        <f t="shared" si="0"/>
        <v>119.36140328789865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18912.8</v>
      </c>
      <c r="F74" s="52" t="str">
        <f t="shared" si="0"/>
        <v>-</v>
      </c>
    </row>
    <row r="75" spans="1:6" ht="12.75" customHeight="1" x14ac:dyDescent="0.2">
      <c r="A75" s="53" t="s">
        <v>196</v>
      </c>
      <c r="B75" s="85" t="s">
        <v>197</v>
      </c>
      <c r="C75" s="50" t="s">
        <v>196</v>
      </c>
      <c r="D75" s="242">
        <v>0</v>
      </c>
      <c r="E75" s="242">
        <v>18912.8</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64455.839999999997</v>
      </c>
      <c r="E77" s="51">
        <f t="shared" si="18"/>
        <v>82899.820000000007</v>
      </c>
      <c r="F77" s="52">
        <f t="shared" si="0"/>
        <v>128.61490906021862</v>
      </c>
    </row>
    <row r="78" spans="1:6" ht="12.75" customHeight="1" x14ac:dyDescent="0.2">
      <c r="A78" s="53">
        <v>6391</v>
      </c>
      <c r="B78" s="85" t="s">
        <v>202</v>
      </c>
      <c r="C78" s="50" t="s">
        <v>203</v>
      </c>
      <c r="D78" s="242">
        <v>388</v>
      </c>
      <c r="E78" s="242">
        <v>380</v>
      </c>
      <c r="F78" s="52">
        <f t="shared" si="0"/>
        <v>97.9381443298969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64067.839999999997</v>
      </c>
      <c r="E80" s="242">
        <v>82519.820000000007</v>
      </c>
      <c r="F80" s="52">
        <f t="shared" si="0"/>
        <v>128.80069001858033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0.26</v>
      </c>
      <c r="F82" s="52">
        <f t="shared" si="0"/>
        <v>260</v>
      </c>
    </row>
    <row r="83" spans="1:6" ht="12.75" customHeight="1" x14ac:dyDescent="0.2">
      <c r="A83" s="53">
        <v>641</v>
      </c>
      <c r="B83" s="85" t="s">
        <v>212</v>
      </c>
      <c r="C83" s="50" t="s">
        <v>213</v>
      </c>
      <c r="D83" s="51">
        <f t="shared" ref="D83:E83" si="20">SUM(D84:D90)</f>
        <v>0.1</v>
      </c>
      <c r="E83" s="51">
        <f t="shared" si="20"/>
        <v>0.26</v>
      </c>
      <c r="F83" s="52">
        <f t="shared" si="0"/>
        <v>260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0.1</v>
      </c>
      <c r="E90" s="242">
        <v>0.26</v>
      </c>
      <c r="F90" s="52">
        <f t="shared" si="0"/>
        <v>260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84059.18</v>
      </c>
      <c r="E106" s="51">
        <f t="shared" si="23"/>
        <v>70025.39</v>
      </c>
      <c r="F106" s="52">
        <f t="shared" si="0"/>
        <v>83.304869259966623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84059.18</v>
      </c>
      <c r="E112" s="51">
        <f t="shared" si="25"/>
        <v>70025.39</v>
      </c>
      <c r="F112" s="52">
        <f t="shared" si="0"/>
        <v>83.304869259966623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84059.18</v>
      </c>
      <c r="E117" s="242">
        <v>70025.39</v>
      </c>
      <c r="F117" s="52">
        <f t="shared" si="0"/>
        <v>83.304869259966623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6256.26</v>
      </c>
      <c r="E124" s="51">
        <f t="shared" si="27"/>
        <v>11833.26</v>
      </c>
      <c r="F124" s="52">
        <f t="shared" si="0"/>
        <v>189.14271465699954</v>
      </c>
    </row>
    <row r="125" spans="1:6" ht="12.75" customHeight="1" x14ac:dyDescent="0.2">
      <c r="A125" s="53">
        <v>661</v>
      </c>
      <c r="B125" s="86" t="s">
        <v>296</v>
      </c>
      <c r="C125" s="50" t="s">
        <v>297</v>
      </c>
      <c r="D125" s="51">
        <f t="shared" ref="D125:E125" si="28">SUM(D126:D127)</f>
        <v>1736.0099999999998</v>
      </c>
      <c r="E125" s="51">
        <f t="shared" si="28"/>
        <v>6509.14</v>
      </c>
      <c r="F125" s="52">
        <f t="shared" si="0"/>
        <v>374.94830098904964</v>
      </c>
    </row>
    <row r="126" spans="1:6" ht="12.75" customHeight="1" x14ac:dyDescent="0.2">
      <c r="A126" s="53">
        <v>6614</v>
      </c>
      <c r="B126" s="86" t="s">
        <v>298</v>
      </c>
      <c r="C126" s="50" t="s">
        <v>299</v>
      </c>
      <c r="D126" s="242">
        <v>257.89999999999998</v>
      </c>
      <c r="E126" s="242">
        <v>2182.62</v>
      </c>
      <c r="F126" s="52">
        <f t="shared" si="0"/>
        <v>846.30476929042266</v>
      </c>
    </row>
    <row r="127" spans="1:6" ht="12.75" customHeight="1" x14ac:dyDescent="0.2">
      <c r="A127" s="53">
        <v>6615</v>
      </c>
      <c r="B127" s="86" t="s">
        <v>300</v>
      </c>
      <c r="C127" s="50" t="s">
        <v>301</v>
      </c>
      <c r="D127" s="242">
        <v>1478.11</v>
      </c>
      <c r="E127" s="242">
        <v>4326.5200000000004</v>
      </c>
      <c r="F127" s="52">
        <f t="shared" si="0"/>
        <v>292.7062261942616</v>
      </c>
    </row>
    <row r="128" spans="1:6" ht="24" x14ac:dyDescent="0.2">
      <c r="A128" s="53">
        <v>663</v>
      </c>
      <c r="B128" s="231" t="s">
        <v>302</v>
      </c>
      <c r="C128" s="50" t="s">
        <v>303</v>
      </c>
      <c r="D128" s="51">
        <f t="shared" ref="D128:E128" si="29">SUM(D129:D132)</f>
        <v>4520.25</v>
      </c>
      <c r="E128" s="51">
        <f t="shared" si="29"/>
        <v>5324.12</v>
      </c>
      <c r="F128" s="52">
        <f t="shared" si="0"/>
        <v>117.78375089873347</v>
      </c>
    </row>
    <row r="129" spans="1:6" ht="12.75" customHeight="1" x14ac:dyDescent="0.2">
      <c r="A129" s="53">
        <v>6631</v>
      </c>
      <c r="B129" s="86" t="s">
        <v>304</v>
      </c>
      <c r="C129" s="50" t="s">
        <v>305</v>
      </c>
      <c r="D129" s="242">
        <v>4520.25</v>
      </c>
      <c r="E129" s="242">
        <v>5324.12</v>
      </c>
      <c r="F129" s="52">
        <f t="shared" si="0"/>
        <v>117.78375089873347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523523.19</v>
      </c>
      <c r="E133" s="51">
        <f t="shared" si="30"/>
        <v>525434.97</v>
      </c>
      <c r="F133" s="52">
        <f t="shared" ref="F133:F223" si="31">IF(D133&lt;&gt;0,IF(E133/D133&gt;=100,"&gt;&gt;100",E133/D133*100),"-")</f>
        <v>100.36517580052184</v>
      </c>
    </row>
    <row r="134" spans="1:6" ht="24" x14ac:dyDescent="0.2">
      <c r="A134" s="53">
        <v>671</v>
      </c>
      <c r="B134" s="232" t="s">
        <v>314</v>
      </c>
      <c r="C134" s="50" t="s">
        <v>315</v>
      </c>
      <c r="D134" s="51">
        <f t="shared" ref="D134:E134" si="32">SUM(D135:D137)</f>
        <v>523523.19</v>
      </c>
      <c r="E134" s="51">
        <f t="shared" si="32"/>
        <v>525434.97</v>
      </c>
      <c r="F134" s="52">
        <f t="shared" si="31"/>
        <v>100.36517580052184</v>
      </c>
    </row>
    <row r="135" spans="1:6" ht="12.75" customHeight="1" x14ac:dyDescent="0.2">
      <c r="A135" s="53">
        <v>6711</v>
      </c>
      <c r="B135" s="85" t="s">
        <v>316</v>
      </c>
      <c r="C135" s="50" t="s">
        <v>317</v>
      </c>
      <c r="D135" s="242">
        <v>500868.49</v>
      </c>
      <c r="E135" s="242">
        <v>520886.38</v>
      </c>
      <c r="F135" s="52">
        <f t="shared" si="31"/>
        <v>103.99663592333388</v>
      </c>
    </row>
    <row r="136" spans="1:6" ht="24" x14ac:dyDescent="0.2">
      <c r="A136" s="53">
        <v>6712</v>
      </c>
      <c r="B136" s="232" t="s">
        <v>318</v>
      </c>
      <c r="C136" s="50" t="s">
        <v>319</v>
      </c>
      <c r="D136" s="242">
        <v>22654.7</v>
      </c>
      <c r="E136" s="242">
        <v>4548.59</v>
      </c>
      <c r="F136" s="52">
        <f t="shared" si="31"/>
        <v>20.077908778310903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2715668.1599999997</v>
      </c>
      <c r="E151" s="51">
        <f t="shared" si="35"/>
        <v>3300778.7399999998</v>
      </c>
      <c r="F151" s="52">
        <f t="shared" si="31"/>
        <v>121.54573186143627</v>
      </c>
    </row>
    <row r="152" spans="1:6" ht="12.75" customHeight="1" x14ac:dyDescent="0.2">
      <c r="A152" s="53">
        <v>31</v>
      </c>
      <c r="B152" s="85" t="s">
        <v>349</v>
      </c>
      <c r="C152" s="50" t="s">
        <v>35</v>
      </c>
      <c r="D152" s="51">
        <f t="shared" ref="D152:E152" si="36">D153+D158+D159</f>
        <v>2147294.42</v>
      </c>
      <c r="E152" s="51">
        <f t="shared" si="36"/>
        <v>2718871.2199999997</v>
      </c>
      <c r="F152" s="52">
        <f t="shared" si="31"/>
        <v>126.61846436503103</v>
      </c>
    </row>
    <row r="153" spans="1:6" ht="12.75" customHeight="1" x14ac:dyDescent="0.2">
      <c r="A153" s="53">
        <v>311</v>
      </c>
      <c r="B153" s="85" t="s">
        <v>350</v>
      </c>
      <c r="C153" s="50" t="s">
        <v>351</v>
      </c>
      <c r="D153" s="51">
        <f t="shared" ref="D153:E153" si="37">SUM(D154:D157)</f>
        <v>1773081.74</v>
      </c>
      <c r="E153" s="51">
        <f t="shared" si="37"/>
        <v>2247629.1599999997</v>
      </c>
      <c r="F153" s="52">
        <f t="shared" si="31"/>
        <v>126.76399002338152</v>
      </c>
    </row>
    <row r="154" spans="1:6" ht="12.75" customHeight="1" x14ac:dyDescent="0.2">
      <c r="A154" s="53">
        <v>3111</v>
      </c>
      <c r="B154" s="85" t="s">
        <v>352</v>
      </c>
      <c r="C154" s="50" t="s">
        <v>353</v>
      </c>
      <c r="D154" s="242">
        <v>1700241.93</v>
      </c>
      <c r="E154" s="242">
        <v>2148654.37</v>
      </c>
      <c r="F154" s="52">
        <f t="shared" si="31"/>
        <v>126.37344910085827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59141.8</v>
      </c>
      <c r="E156" s="242">
        <v>79530.03</v>
      </c>
      <c r="F156" s="52">
        <f t="shared" si="31"/>
        <v>134.47346884944321</v>
      </c>
    </row>
    <row r="157" spans="1:6" ht="12.75" customHeight="1" x14ac:dyDescent="0.2">
      <c r="A157" s="53">
        <v>3114</v>
      </c>
      <c r="B157" s="85" t="s">
        <v>358</v>
      </c>
      <c r="C157" s="50" t="s">
        <v>359</v>
      </c>
      <c r="D157" s="242">
        <v>13698.01</v>
      </c>
      <c r="E157" s="242">
        <v>19444.759999999998</v>
      </c>
      <c r="F157" s="52">
        <f t="shared" si="31"/>
        <v>141.95317422019693</v>
      </c>
    </row>
    <row r="158" spans="1:6" ht="12.75" customHeight="1" x14ac:dyDescent="0.2">
      <c r="A158" s="53">
        <v>312</v>
      </c>
      <c r="B158" s="85" t="s">
        <v>360</v>
      </c>
      <c r="C158" s="50" t="s">
        <v>361</v>
      </c>
      <c r="D158" s="242">
        <v>81609.34</v>
      </c>
      <c r="E158" s="242">
        <v>100588.74</v>
      </c>
      <c r="F158" s="52">
        <f t="shared" si="31"/>
        <v>123.25640668090199</v>
      </c>
    </row>
    <row r="159" spans="1:6" ht="12.75" customHeight="1" x14ac:dyDescent="0.2">
      <c r="A159" s="53">
        <v>313</v>
      </c>
      <c r="B159" s="85" t="s">
        <v>362</v>
      </c>
      <c r="C159" s="50" t="s">
        <v>363</v>
      </c>
      <c r="D159" s="51">
        <f t="shared" ref="D159:E159" si="38">SUM(D160:D162)</f>
        <v>292603.34000000003</v>
      </c>
      <c r="E159" s="51">
        <f t="shared" si="38"/>
        <v>370653.32</v>
      </c>
      <c r="F159" s="52">
        <f t="shared" si="31"/>
        <v>126.6743298282241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292603.34000000003</v>
      </c>
      <c r="E161" s="242">
        <v>370653.32</v>
      </c>
      <c r="F161" s="52">
        <f t="shared" si="31"/>
        <v>126.6743298282241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466381.07</v>
      </c>
      <c r="E163" s="51">
        <f t="shared" si="39"/>
        <v>482933.02999999991</v>
      </c>
      <c r="F163" s="52">
        <f t="shared" si="31"/>
        <v>103.54902054665295</v>
      </c>
    </row>
    <row r="164" spans="1:6" ht="12.75" customHeight="1" x14ac:dyDescent="0.2">
      <c r="A164" s="53">
        <v>321</v>
      </c>
      <c r="B164" s="85" t="s">
        <v>371</v>
      </c>
      <c r="C164" s="50" t="s">
        <v>372</v>
      </c>
      <c r="D164" s="51">
        <f t="shared" ref="D164:E164" si="40">SUM(D165:D168)</f>
        <v>48509.15</v>
      </c>
      <c r="E164" s="51">
        <f t="shared" si="40"/>
        <v>54904.160000000003</v>
      </c>
      <c r="F164" s="52">
        <f t="shared" si="31"/>
        <v>113.18310050784235</v>
      </c>
    </row>
    <row r="165" spans="1:6" ht="12.75" customHeight="1" x14ac:dyDescent="0.2">
      <c r="A165" s="53">
        <v>3211</v>
      </c>
      <c r="B165" s="85" t="s">
        <v>373</v>
      </c>
      <c r="C165" s="50" t="s">
        <v>374</v>
      </c>
      <c r="D165" s="242">
        <v>10320.709999999999</v>
      </c>
      <c r="E165" s="242">
        <v>12333.27</v>
      </c>
      <c r="F165" s="52">
        <f t="shared" si="31"/>
        <v>119.50020880346412</v>
      </c>
    </row>
    <row r="166" spans="1:6" ht="12.75" customHeight="1" x14ac:dyDescent="0.2">
      <c r="A166" s="53">
        <v>3212</v>
      </c>
      <c r="B166" s="85" t="s">
        <v>375</v>
      </c>
      <c r="C166" s="50" t="s">
        <v>376</v>
      </c>
      <c r="D166" s="242">
        <v>37698.04</v>
      </c>
      <c r="E166" s="242">
        <v>41405.89</v>
      </c>
      <c r="F166" s="52">
        <f t="shared" si="31"/>
        <v>109.83565723841345</v>
      </c>
    </row>
    <row r="167" spans="1:6" ht="12.75" customHeight="1" x14ac:dyDescent="0.2">
      <c r="A167" s="53">
        <v>3213</v>
      </c>
      <c r="B167" s="85" t="s">
        <v>377</v>
      </c>
      <c r="C167" s="50" t="s">
        <v>378</v>
      </c>
      <c r="D167" s="242">
        <v>356</v>
      </c>
      <c r="E167" s="242">
        <v>1165</v>
      </c>
      <c r="F167" s="52">
        <f t="shared" si="31"/>
        <v>327.24719101123594</v>
      </c>
    </row>
    <row r="168" spans="1:6" ht="12.75" customHeight="1" x14ac:dyDescent="0.2">
      <c r="A168" s="53">
        <v>3214</v>
      </c>
      <c r="B168" s="85" t="s">
        <v>379</v>
      </c>
      <c r="C168" s="50" t="s">
        <v>380</v>
      </c>
      <c r="D168" s="242">
        <v>134.4</v>
      </c>
      <c r="E168" s="242"/>
      <c r="F168" s="52">
        <f t="shared" si="31"/>
        <v>0</v>
      </c>
    </row>
    <row r="169" spans="1:6" ht="12.75" customHeight="1" x14ac:dyDescent="0.2">
      <c r="A169" s="53">
        <v>322</v>
      </c>
      <c r="B169" s="85" t="s">
        <v>381</v>
      </c>
      <c r="C169" s="50" t="s">
        <v>382</v>
      </c>
      <c r="D169" s="51">
        <f t="shared" ref="D169:E169" si="41">SUM(D170:D176)</f>
        <v>263865.34000000003</v>
      </c>
      <c r="E169" s="51">
        <f t="shared" si="41"/>
        <v>273189.39999999997</v>
      </c>
      <c r="F169" s="52">
        <f t="shared" si="31"/>
        <v>103.53364333489192</v>
      </c>
    </row>
    <row r="170" spans="1:6" ht="12.75" customHeight="1" x14ac:dyDescent="0.2">
      <c r="A170" s="53">
        <v>3221</v>
      </c>
      <c r="B170" s="85" t="s">
        <v>383</v>
      </c>
      <c r="C170" s="50" t="s">
        <v>384</v>
      </c>
      <c r="D170" s="242">
        <v>16436.13</v>
      </c>
      <c r="E170" s="242">
        <v>18588.66</v>
      </c>
      <c r="F170" s="52">
        <f t="shared" si="31"/>
        <v>113.09633107063523</v>
      </c>
    </row>
    <row r="171" spans="1:6" ht="12.75" customHeight="1" x14ac:dyDescent="0.2">
      <c r="A171" s="53">
        <v>3222</v>
      </c>
      <c r="B171" s="85" t="s">
        <v>385</v>
      </c>
      <c r="C171" s="50" t="s">
        <v>386</v>
      </c>
      <c r="D171" s="242">
        <v>180931.93</v>
      </c>
      <c r="E171" s="242">
        <v>183471.34</v>
      </c>
      <c r="F171" s="52">
        <f t="shared" si="31"/>
        <v>101.40351678114527</v>
      </c>
    </row>
    <row r="172" spans="1:6" ht="12.75" customHeight="1" x14ac:dyDescent="0.2">
      <c r="A172" s="53">
        <v>3223</v>
      </c>
      <c r="B172" s="85" t="s">
        <v>387</v>
      </c>
      <c r="C172" s="50" t="s">
        <v>388</v>
      </c>
      <c r="D172" s="242">
        <v>49854.82</v>
      </c>
      <c r="E172" s="242">
        <v>41124.620000000003</v>
      </c>
      <c r="F172" s="52">
        <f t="shared" si="31"/>
        <v>82.48875434712231</v>
      </c>
    </row>
    <row r="173" spans="1:6" ht="12.75" customHeight="1" x14ac:dyDescent="0.2">
      <c r="A173" s="53">
        <v>3224</v>
      </c>
      <c r="B173" s="85" t="s">
        <v>389</v>
      </c>
      <c r="C173" s="50" t="s">
        <v>390</v>
      </c>
      <c r="D173" s="242">
        <v>8558.98</v>
      </c>
      <c r="E173" s="242">
        <v>11006.48</v>
      </c>
      <c r="F173" s="52">
        <f t="shared" si="31"/>
        <v>128.59569715082873</v>
      </c>
    </row>
    <row r="174" spans="1:6" ht="12.75" customHeight="1" x14ac:dyDescent="0.2">
      <c r="A174" s="53">
        <v>3225</v>
      </c>
      <c r="B174" s="85" t="s">
        <v>391</v>
      </c>
      <c r="C174" s="50" t="s">
        <v>392</v>
      </c>
      <c r="D174" s="242">
        <v>6369.81</v>
      </c>
      <c r="E174" s="242">
        <v>17662.689999999999</v>
      </c>
      <c r="F174" s="52">
        <f t="shared" si="31"/>
        <v>277.28754860820021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1713.67</v>
      </c>
      <c r="E176" s="242">
        <v>1335.61</v>
      </c>
      <c r="F176" s="52">
        <f t="shared" si="31"/>
        <v>77.938576271977681</v>
      </c>
    </row>
    <row r="177" spans="1:6" ht="12.75" customHeight="1" x14ac:dyDescent="0.2">
      <c r="A177" s="53">
        <v>323</v>
      </c>
      <c r="B177" s="85" t="s">
        <v>397</v>
      </c>
      <c r="C177" s="50" t="s">
        <v>398</v>
      </c>
      <c r="D177" s="51">
        <f t="shared" ref="D177:E177" si="42">SUM(D178:D186)</f>
        <v>130769.02999999997</v>
      </c>
      <c r="E177" s="51">
        <f t="shared" si="42"/>
        <v>144598.32999999999</v>
      </c>
      <c r="F177" s="52">
        <f t="shared" si="31"/>
        <v>110.57536329511662</v>
      </c>
    </row>
    <row r="178" spans="1:6" ht="12.75" customHeight="1" x14ac:dyDescent="0.2">
      <c r="A178" s="53">
        <v>3231</v>
      </c>
      <c r="B178" s="85" t="s">
        <v>399</v>
      </c>
      <c r="C178" s="50" t="s">
        <v>400</v>
      </c>
      <c r="D178" s="242">
        <v>38273.18</v>
      </c>
      <c r="E178" s="242">
        <v>39863.620000000003</v>
      </c>
      <c r="F178" s="52">
        <f t="shared" si="31"/>
        <v>104.15549478773387</v>
      </c>
    </row>
    <row r="179" spans="1:6" ht="12.75" customHeight="1" x14ac:dyDescent="0.2">
      <c r="A179" s="53">
        <v>3232</v>
      </c>
      <c r="B179" s="85" t="s">
        <v>401</v>
      </c>
      <c r="C179" s="50" t="s">
        <v>402</v>
      </c>
      <c r="D179" s="242">
        <v>22917.69</v>
      </c>
      <c r="E179" s="242">
        <v>46632.34</v>
      </c>
      <c r="F179" s="52">
        <f t="shared" si="31"/>
        <v>203.477488350702</v>
      </c>
    </row>
    <row r="180" spans="1:6" ht="12.75" customHeight="1" x14ac:dyDescent="0.2">
      <c r="A180" s="53">
        <v>3233</v>
      </c>
      <c r="B180" s="85" t="s">
        <v>403</v>
      </c>
      <c r="C180" s="50" t="s">
        <v>404</v>
      </c>
      <c r="D180" s="242">
        <v>723</v>
      </c>
      <c r="E180" s="242">
        <v>127.44</v>
      </c>
      <c r="F180" s="52">
        <f t="shared" si="31"/>
        <v>17.626556016597512</v>
      </c>
    </row>
    <row r="181" spans="1:6" ht="12.75" customHeight="1" x14ac:dyDescent="0.2">
      <c r="A181" s="53">
        <v>3234</v>
      </c>
      <c r="B181" s="85" t="s">
        <v>405</v>
      </c>
      <c r="C181" s="50" t="s">
        <v>406</v>
      </c>
      <c r="D181" s="242">
        <v>22499.84</v>
      </c>
      <c r="E181" s="242">
        <v>16244.91</v>
      </c>
      <c r="F181" s="52">
        <f t="shared" si="31"/>
        <v>72.200113423028796</v>
      </c>
    </row>
    <row r="182" spans="1:6" ht="12.75" customHeight="1" x14ac:dyDescent="0.2">
      <c r="A182" s="53">
        <v>3235</v>
      </c>
      <c r="B182" s="85" t="s">
        <v>407</v>
      </c>
      <c r="C182" s="50" t="s">
        <v>408</v>
      </c>
      <c r="D182" s="242">
        <v>5561.7</v>
      </c>
      <c r="E182" s="242"/>
      <c r="F182" s="52">
        <f t="shared" si="31"/>
        <v>0</v>
      </c>
    </row>
    <row r="183" spans="1:6" ht="12.75" customHeight="1" x14ac:dyDescent="0.2">
      <c r="A183" s="53">
        <v>3236</v>
      </c>
      <c r="B183" s="85" t="s">
        <v>409</v>
      </c>
      <c r="C183" s="50" t="s">
        <v>410</v>
      </c>
      <c r="D183" s="242">
        <v>5735.79</v>
      </c>
      <c r="E183" s="242">
        <v>5367.03</v>
      </c>
      <c r="F183" s="52">
        <f t="shared" si="31"/>
        <v>93.57089433190545</v>
      </c>
    </row>
    <row r="184" spans="1:6" ht="12.75" customHeight="1" x14ac:dyDescent="0.2">
      <c r="A184" s="53">
        <v>3237</v>
      </c>
      <c r="B184" s="85" t="s">
        <v>411</v>
      </c>
      <c r="C184" s="50" t="s">
        <v>412</v>
      </c>
      <c r="D184" s="242">
        <v>28653.43</v>
      </c>
      <c r="E184" s="242">
        <v>28190.58</v>
      </c>
      <c r="F184" s="52">
        <f t="shared" si="31"/>
        <v>98.384661103400191</v>
      </c>
    </row>
    <row r="185" spans="1:6" ht="12.75" customHeight="1" x14ac:dyDescent="0.2">
      <c r="A185" s="53">
        <v>3238</v>
      </c>
      <c r="B185" s="85" t="s">
        <v>413</v>
      </c>
      <c r="C185" s="50" t="s">
        <v>414</v>
      </c>
      <c r="D185" s="242">
        <v>3363.93</v>
      </c>
      <c r="E185" s="242">
        <v>3775.68</v>
      </c>
      <c r="F185" s="52">
        <f t="shared" si="31"/>
        <v>112.24014768440485</v>
      </c>
    </row>
    <row r="186" spans="1:6" ht="12.75" customHeight="1" x14ac:dyDescent="0.2">
      <c r="A186" s="53">
        <v>3239</v>
      </c>
      <c r="B186" s="85" t="s">
        <v>415</v>
      </c>
      <c r="C186" s="50" t="s">
        <v>416</v>
      </c>
      <c r="D186" s="242">
        <v>3040.47</v>
      </c>
      <c r="E186" s="242">
        <v>4396.7299999999996</v>
      </c>
      <c r="F186" s="52">
        <f t="shared" si="31"/>
        <v>144.60691932497278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23237.55</v>
      </c>
      <c r="E188" s="51">
        <f t="shared" si="43"/>
        <v>10241.14</v>
      </c>
      <c r="F188" s="52">
        <f t="shared" si="31"/>
        <v>44.071513563176836</v>
      </c>
    </row>
    <row r="189" spans="1:6" ht="12.75" customHeight="1" x14ac:dyDescent="0.2">
      <c r="A189" s="53">
        <v>3291</v>
      </c>
      <c r="B189" s="232" t="s">
        <v>421</v>
      </c>
      <c r="C189" s="50" t="s">
        <v>422</v>
      </c>
      <c r="D189" s="242">
        <v>5231.5600000000004</v>
      </c>
      <c r="E189" s="242">
        <v>4176.59</v>
      </c>
      <c r="F189" s="52">
        <f t="shared" si="31"/>
        <v>79.834504430800763</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270.20999999999998</v>
      </c>
      <c r="E191" s="242">
        <v>166.63</v>
      </c>
      <c r="F191" s="52">
        <f t="shared" si="31"/>
        <v>61.666851707930867</v>
      </c>
    </row>
    <row r="192" spans="1:6" ht="12.75" customHeight="1" x14ac:dyDescent="0.2">
      <c r="A192" s="53">
        <v>3294</v>
      </c>
      <c r="B192" s="85" t="s">
        <v>427</v>
      </c>
      <c r="C192" s="50" t="s">
        <v>428</v>
      </c>
      <c r="D192" s="242">
        <v>169.09</v>
      </c>
      <c r="E192" s="242">
        <v>233.09</v>
      </c>
      <c r="F192" s="52">
        <f t="shared" si="31"/>
        <v>137.8496658584186</v>
      </c>
    </row>
    <row r="193" spans="1:6" ht="12.75" customHeight="1" x14ac:dyDescent="0.2">
      <c r="A193" s="53">
        <v>3295</v>
      </c>
      <c r="B193" s="85" t="s">
        <v>429</v>
      </c>
      <c r="C193" s="50" t="s">
        <v>430</v>
      </c>
      <c r="D193" s="242">
        <v>132.72999999999999</v>
      </c>
      <c r="E193" s="242"/>
      <c r="F193" s="52">
        <f t="shared" si="31"/>
        <v>0</v>
      </c>
    </row>
    <row r="194" spans="1:6" ht="12.75" customHeight="1" x14ac:dyDescent="0.2">
      <c r="A194" s="53" t="s">
        <v>431</v>
      </c>
      <c r="B194" s="85" t="s">
        <v>432</v>
      </c>
      <c r="C194" s="50" t="s">
        <v>431</v>
      </c>
      <c r="D194" s="242">
        <v>2189.87</v>
      </c>
      <c r="E194" s="242"/>
      <c r="F194" s="52">
        <f t="shared" si="31"/>
        <v>0</v>
      </c>
    </row>
    <row r="195" spans="1:6" ht="12.75" customHeight="1" x14ac:dyDescent="0.2">
      <c r="A195" s="53">
        <v>3299</v>
      </c>
      <c r="B195" s="85" t="s">
        <v>433</v>
      </c>
      <c r="C195" s="50" t="s">
        <v>434</v>
      </c>
      <c r="D195" s="242">
        <v>15244.09</v>
      </c>
      <c r="E195" s="242">
        <v>5664.83</v>
      </c>
      <c r="F195" s="52">
        <f t="shared" si="31"/>
        <v>37.160827573177542</v>
      </c>
    </row>
    <row r="196" spans="1:6" ht="12.75" customHeight="1" x14ac:dyDescent="0.2">
      <c r="A196" s="53">
        <v>34</v>
      </c>
      <c r="B196" s="232" t="s">
        <v>435</v>
      </c>
      <c r="C196" s="50" t="s">
        <v>436</v>
      </c>
      <c r="D196" s="51">
        <f t="shared" ref="D196:E196" si="44">D197+D202+D210</f>
        <v>4689.08</v>
      </c>
      <c r="E196" s="51">
        <f t="shared" si="44"/>
        <v>1795.6799999999998</v>
      </c>
      <c r="F196" s="52">
        <f t="shared" si="31"/>
        <v>38.294932054902027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4689.08</v>
      </c>
      <c r="E210" s="51">
        <f t="shared" si="47"/>
        <v>1795.6799999999998</v>
      </c>
      <c r="F210" s="52">
        <f t="shared" si="31"/>
        <v>38.294932054902027</v>
      </c>
    </row>
    <row r="211" spans="1:6" ht="12.75" customHeight="1" x14ac:dyDescent="0.2">
      <c r="A211" s="53">
        <v>3431</v>
      </c>
      <c r="B211" s="232" t="s">
        <v>465</v>
      </c>
      <c r="C211" s="50" t="s">
        <v>466</v>
      </c>
      <c r="D211" s="242">
        <v>1764.58</v>
      </c>
      <c r="E211" s="242">
        <v>1787.12</v>
      </c>
      <c r="F211" s="52">
        <f t="shared" si="31"/>
        <v>101.27735778485531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2924.5</v>
      </c>
      <c r="E213" s="242">
        <v>8.56</v>
      </c>
      <c r="F213" s="52">
        <f t="shared" si="31"/>
        <v>0.29269960677038809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95074.07</v>
      </c>
      <c r="E252" s="51">
        <f t="shared" si="63"/>
        <v>94840.73</v>
      </c>
      <c r="F252" s="52">
        <f t="shared" ref="F252:F258" si="64">IF(D252&lt;&gt;0,IF(E252/D252&gt;=100,"&gt;&gt;100",E252/D252*100),"-")</f>
        <v>99.754570305026377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95074.07</v>
      </c>
      <c r="E259" s="51">
        <f t="shared" si="66"/>
        <v>94840.73</v>
      </c>
      <c r="F259" s="52">
        <f t="shared" ref="F259:F262" si="67">IF(D259&lt;&gt;0,IF(E259/D259&gt;=100,"&gt;&gt;100",E259/D259*100),"-")</f>
        <v>99.754570305026377</v>
      </c>
    </row>
    <row r="260" spans="1:6" ht="12.75" customHeight="1" x14ac:dyDescent="0.2">
      <c r="A260" s="53">
        <v>3721</v>
      </c>
      <c r="B260" s="85" t="s">
        <v>559</v>
      </c>
      <c r="C260" s="50" t="s">
        <v>560</v>
      </c>
      <c r="D260" s="242">
        <v>14849.41</v>
      </c>
      <c r="E260" s="242">
        <v>9639.56</v>
      </c>
      <c r="F260" s="52">
        <f t="shared" si="67"/>
        <v>64.915441084864639</v>
      </c>
    </row>
    <row r="261" spans="1:6" ht="12.75" customHeight="1" x14ac:dyDescent="0.2">
      <c r="A261" s="53">
        <v>3722</v>
      </c>
      <c r="B261" s="85" t="s">
        <v>561</v>
      </c>
      <c r="C261" s="50" t="s">
        <v>562</v>
      </c>
      <c r="D261" s="242">
        <v>80224.66</v>
      </c>
      <c r="E261" s="242">
        <v>85201.17</v>
      </c>
      <c r="F261" s="52">
        <f t="shared" si="67"/>
        <v>106.20321731497522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2229.52</v>
      </c>
      <c r="E263" s="51">
        <f t="shared" si="68"/>
        <v>2338.08</v>
      </c>
      <c r="F263" s="52">
        <f t="shared" ref="F263:F267" si="69">IF(D263&lt;&gt;0,IF(E263/D263&gt;=100,"&gt;&gt;100",E263/D263*100),"-")</f>
        <v>104.86920951594962</v>
      </c>
    </row>
    <row r="264" spans="1:6" ht="12.75" customHeight="1" x14ac:dyDescent="0.2">
      <c r="A264" s="53">
        <v>381</v>
      </c>
      <c r="B264" s="85" t="s">
        <v>567</v>
      </c>
      <c r="C264" s="50" t="s">
        <v>568</v>
      </c>
      <c r="D264" s="51">
        <f t="shared" ref="D264:E264" si="70">SUM(D265:D267)</f>
        <v>2229.52</v>
      </c>
      <c r="E264" s="51">
        <f t="shared" si="70"/>
        <v>2338.08</v>
      </c>
      <c r="F264" s="52">
        <f t="shared" si="69"/>
        <v>104.86920951594962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2229.52</v>
      </c>
      <c r="E266" s="242">
        <v>2338.08</v>
      </c>
      <c r="F266" s="52">
        <f t="shared" si="69"/>
        <v>104.86920951594962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2715668.1599999997</v>
      </c>
      <c r="E289" s="51">
        <f t="shared" si="79"/>
        <v>3300778.7399999998</v>
      </c>
      <c r="F289" s="52">
        <f t="shared" si="76"/>
        <v>121.54573186143627</v>
      </c>
    </row>
    <row r="290" spans="1:6" ht="12.75" customHeight="1" x14ac:dyDescent="0.2">
      <c r="A290" s="53" t="s">
        <v>608</v>
      </c>
      <c r="B290" s="85" t="s">
        <v>619</v>
      </c>
      <c r="C290" s="50" t="s">
        <v>620</v>
      </c>
      <c r="D290" s="51">
        <f>IF(D6&gt;=D289,D6-D289,0)</f>
        <v>127652.14000000013</v>
      </c>
      <c r="E290" s="51">
        <f>IF(E6&gt;=E289,E6-E289,0)</f>
        <v>51279.519999999087</v>
      </c>
      <c r="F290" s="52">
        <f t="shared" si="76"/>
        <v>40.171296775752474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14089.31</v>
      </c>
      <c r="E292" s="242">
        <v>66747.539999999994</v>
      </c>
      <c r="F292" s="52">
        <f t="shared" si="76"/>
        <v>473.74598188271813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2554.9699999999998</v>
      </c>
      <c r="E294" s="242">
        <v>3334.1700000000055</v>
      </c>
      <c r="F294" s="52">
        <f t="shared" si="76"/>
        <v>130.49742267032511</v>
      </c>
    </row>
    <row r="295" spans="1:6" ht="24" x14ac:dyDescent="0.2">
      <c r="A295" s="53">
        <v>9661</v>
      </c>
      <c r="B295" s="85" t="s">
        <v>629</v>
      </c>
      <c r="C295" s="50" t="s">
        <v>630</v>
      </c>
      <c r="D295" s="242">
        <v>369.43</v>
      </c>
      <c r="E295" s="242">
        <v>734.61999999999989</v>
      </c>
      <c r="F295" s="52">
        <f t="shared" si="76"/>
        <v>198.85228595403728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74993.91</v>
      </c>
      <c r="E350" s="51">
        <f t="shared" si="95"/>
        <v>72059.53</v>
      </c>
      <c r="F350" s="52">
        <f t="shared" si="81"/>
        <v>96.087175611993018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74993.91</v>
      </c>
      <c r="E363" s="51">
        <f t="shared" si="99"/>
        <v>72059.53</v>
      </c>
      <c r="F363" s="52">
        <f t="shared" si="81"/>
        <v>96.087175611993018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22271.88</v>
      </c>
      <c r="E369" s="51">
        <f t="shared" si="101"/>
        <v>9651.65</v>
      </c>
      <c r="F369" s="52">
        <f t="shared" si="81"/>
        <v>43.335587296626954</v>
      </c>
    </row>
    <row r="370" spans="1:6" ht="12.75" customHeight="1" x14ac:dyDescent="0.2">
      <c r="A370" s="53">
        <v>4221</v>
      </c>
      <c r="B370" s="85" t="s">
        <v>674</v>
      </c>
      <c r="C370" s="50" t="s">
        <v>766</v>
      </c>
      <c r="D370" s="242">
        <v>10328.120000000001</v>
      </c>
      <c r="E370" s="242">
        <v>6168.84</v>
      </c>
      <c r="F370" s="52">
        <f t="shared" si="81"/>
        <v>59.728585647726781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2125</v>
      </c>
      <c r="F375" s="52" t="str">
        <f t="shared" si="81"/>
        <v>-</v>
      </c>
    </row>
    <row r="376" spans="1:6" ht="12.75" customHeight="1" x14ac:dyDescent="0.2">
      <c r="A376" s="53">
        <v>4227</v>
      </c>
      <c r="B376" s="232" t="s">
        <v>686</v>
      </c>
      <c r="C376" s="50" t="s">
        <v>773</v>
      </c>
      <c r="D376" s="242">
        <v>11943.76</v>
      </c>
      <c r="E376" s="242">
        <v>1357.81</v>
      </c>
      <c r="F376" s="52">
        <f t="shared" si="81"/>
        <v>11.368363061548456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52722.03</v>
      </c>
      <c r="E383" s="51">
        <f t="shared" si="103"/>
        <v>62407.88</v>
      </c>
      <c r="F383" s="52">
        <f t="shared" si="81"/>
        <v>118.37154221868921</v>
      </c>
    </row>
    <row r="384" spans="1:6" ht="12.75" customHeight="1" x14ac:dyDescent="0.2">
      <c r="A384" s="53">
        <v>4241</v>
      </c>
      <c r="B384" s="85" t="s">
        <v>783</v>
      </c>
      <c r="C384" s="50" t="s">
        <v>784</v>
      </c>
      <c r="D384" s="242">
        <v>52722.03</v>
      </c>
      <c r="E384" s="242">
        <v>62407.88</v>
      </c>
      <c r="F384" s="52">
        <f t="shared" si="81"/>
        <v>118.37154221868921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74993.91</v>
      </c>
      <c r="E408" s="51">
        <f t="shared" si="111"/>
        <v>72059.53</v>
      </c>
      <c r="F408" s="52">
        <f t="shared" si="81"/>
        <v>96.087175611993018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2843320.3</v>
      </c>
      <c r="E412" s="51">
        <f>E6+E298</f>
        <v>3352058.2599999988</v>
      </c>
      <c r="F412" s="52">
        <f t="shared" si="81"/>
        <v>117.89239010462518</v>
      </c>
    </row>
    <row r="413" spans="1:6" ht="12.75" customHeight="1" x14ac:dyDescent="0.2">
      <c r="A413" s="53" t="s">
        <v>608</v>
      </c>
      <c r="B413" s="85" t="s">
        <v>831</v>
      </c>
      <c r="C413" s="50" t="s">
        <v>832</v>
      </c>
      <c r="D413" s="51">
        <f t="shared" ref="D413:E413" si="112">D289+D350</f>
        <v>2790662.07</v>
      </c>
      <c r="E413" s="51">
        <f t="shared" si="112"/>
        <v>3372838.2699999996</v>
      </c>
      <c r="F413" s="52">
        <f t="shared" si="81"/>
        <v>120.86157999058625</v>
      </c>
    </row>
    <row r="414" spans="1:6" ht="12.75" customHeight="1" x14ac:dyDescent="0.2">
      <c r="A414" s="53" t="s">
        <v>608</v>
      </c>
      <c r="B414" s="85" t="s">
        <v>833</v>
      </c>
      <c r="C414" s="50" t="s">
        <v>834</v>
      </c>
      <c r="D414" s="51">
        <f t="shared" ref="D414:E414" si="113">IF(D412&gt;=D413,D412-D413,0)</f>
        <v>52658.229999999981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20780.010000000708</v>
      </c>
      <c r="F415" s="52" t="str">
        <f t="shared" si="81"/>
        <v>-</v>
      </c>
    </row>
    <row r="416" spans="1:6" ht="12.75" customHeight="1" x14ac:dyDescent="0.2">
      <c r="A416" s="60" t="s">
        <v>837</v>
      </c>
      <c r="B416" s="232" t="s">
        <v>838</v>
      </c>
      <c r="C416" s="61" t="s">
        <v>839</v>
      </c>
      <c r="D416" s="51">
        <f t="shared" ref="D416:E416" si="115">IF(D292-D293+D409-D410&gt;=0,D292-D293+D409-D410,0)</f>
        <v>14089.31</v>
      </c>
      <c r="E416" s="51">
        <f t="shared" si="115"/>
        <v>66747.539999999994</v>
      </c>
      <c r="F416" s="52">
        <f t="shared" si="81"/>
        <v>473.74598188271813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2554.9699999999998</v>
      </c>
      <c r="E418" s="62">
        <f t="shared" si="117"/>
        <v>3334.1700000000055</v>
      </c>
      <c r="F418" s="57">
        <f t="shared" si="81"/>
        <v>130.49742267032511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2843320.3</v>
      </c>
      <c r="E639" s="51">
        <f t="shared" si="180"/>
        <v>3352058.2599999988</v>
      </c>
      <c r="F639" s="52">
        <f t="shared" si="119"/>
        <v>117.89239010462518</v>
      </c>
    </row>
    <row r="640" spans="1:6" ht="12.75" customHeight="1" x14ac:dyDescent="0.2">
      <c r="A640" s="53" t="s">
        <v>608</v>
      </c>
      <c r="B640" s="85" t="s">
        <v>1277</v>
      </c>
      <c r="C640" s="50" t="s">
        <v>1278</v>
      </c>
      <c r="D640" s="51">
        <f t="shared" ref="D640:E640" si="181">D413+D528</f>
        <v>2790662.07</v>
      </c>
      <c r="E640" s="51">
        <f t="shared" si="181"/>
        <v>3372838.2699999996</v>
      </c>
      <c r="F640" s="52">
        <f t="shared" si="119"/>
        <v>120.86157999058625</v>
      </c>
    </row>
    <row r="641" spans="1:6" ht="12.75" customHeight="1" x14ac:dyDescent="0.2">
      <c r="A641" s="53" t="s">
        <v>608</v>
      </c>
      <c r="B641" s="85" t="s">
        <v>1279</v>
      </c>
      <c r="C641" s="50" t="s">
        <v>1280</v>
      </c>
      <c r="D641" s="51">
        <f t="shared" ref="D641:E641" si="182">IF(D639&gt;=D640,D639-D640,0)</f>
        <v>52658.229999999981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20780.010000000708</v>
      </c>
      <c r="F642" s="52" t="str">
        <f t="shared" si="119"/>
        <v>-</v>
      </c>
    </row>
    <row r="643" spans="1:6" ht="24" x14ac:dyDescent="0.2">
      <c r="A643" s="60" t="s">
        <v>1283</v>
      </c>
      <c r="B643" s="85" t="s">
        <v>1284</v>
      </c>
      <c r="C643" s="61" t="s">
        <v>1283</v>
      </c>
      <c r="D643" s="51">
        <f t="shared" ref="D643:E643" si="184">IF(D416-D417+D637-D638&gt;=0,D416-D417+D637-D638,0)</f>
        <v>14089.31</v>
      </c>
      <c r="E643" s="51">
        <f t="shared" si="184"/>
        <v>66747.539999999994</v>
      </c>
      <c r="F643" s="52">
        <f t="shared" si="119"/>
        <v>473.74598188271813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66747.539999999979</v>
      </c>
      <c r="E645" s="51">
        <f t="shared" si="186"/>
        <v>45967.529999999286</v>
      </c>
      <c r="F645" s="52">
        <f t="shared" si="119"/>
        <v>68.867751530617156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197904.29</v>
      </c>
      <c r="E647" s="243">
        <v>242312.08999999997</v>
      </c>
      <c r="F647" s="57">
        <f t="shared" si="119"/>
        <v>122.43902848189899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52049.34</v>
      </c>
      <c r="E649" s="242">
        <v>88928.57</v>
      </c>
      <c r="F649" s="52">
        <f t="shared" ref="F649:F724" si="188">IF(D649&lt;&gt;0,IF(E649/D649&gt;=100,"&gt;&gt;100",E649/D649*100),"-")</f>
        <v>170.85436626093627</v>
      </c>
    </row>
    <row r="650" spans="1:6" ht="12.75" customHeight="1" x14ac:dyDescent="0.2">
      <c r="A650" s="53" t="s">
        <v>1296</v>
      </c>
      <c r="B650" s="85" t="s">
        <v>1297</v>
      </c>
      <c r="C650" s="50" t="s">
        <v>1296</v>
      </c>
      <c r="D650" s="242">
        <v>969026.5</v>
      </c>
      <c r="E650" s="242">
        <v>984141.86</v>
      </c>
      <c r="F650" s="52">
        <f t="shared" si="188"/>
        <v>101.5598500144217</v>
      </c>
    </row>
    <row r="651" spans="1:6" ht="12.75" customHeight="1" x14ac:dyDescent="0.2">
      <c r="A651" s="53" t="s">
        <v>1298</v>
      </c>
      <c r="B651" s="85" t="s">
        <v>1299</v>
      </c>
      <c r="C651" s="50" t="s">
        <v>1298</v>
      </c>
      <c r="D651" s="242">
        <v>932147.27</v>
      </c>
      <c r="E651" s="242">
        <v>1010429.54</v>
      </c>
      <c r="F651" s="52">
        <f t="shared" si="188"/>
        <v>108.39805817379052</v>
      </c>
    </row>
    <row r="652" spans="1:6" ht="24" x14ac:dyDescent="0.2">
      <c r="A652" s="53">
        <v>11</v>
      </c>
      <c r="B652" s="85" t="s">
        <v>1300</v>
      </c>
      <c r="C652" s="50" t="s">
        <v>1301</v>
      </c>
      <c r="D652" s="51">
        <f t="shared" ref="D652:E652" si="189">+D649+D650-D651</f>
        <v>88928.569999999949</v>
      </c>
      <c r="E652" s="51">
        <f t="shared" si="189"/>
        <v>62640.889999999898</v>
      </c>
      <c r="F652" s="52">
        <f t="shared" si="188"/>
        <v>70.43955615163938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104</v>
      </c>
      <c r="E654" s="262">
        <v>110</v>
      </c>
      <c r="F654" s="52">
        <f t="shared" si="188"/>
        <v>105.76923076923077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92</v>
      </c>
      <c r="E656" s="262">
        <v>98</v>
      </c>
      <c r="F656" s="52">
        <f t="shared" si="188"/>
        <v>106.5217391304348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2113930.83</v>
      </c>
      <c r="E675" s="242">
        <v>2582014.5099999998</v>
      </c>
      <c r="F675" s="52">
        <f t="shared" si="188"/>
        <v>122.1428096585355</v>
      </c>
    </row>
    <row r="676" spans="1:6" ht="24" x14ac:dyDescent="0.2">
      <c r="A676" s="53">
        <v>63613</v>
      </c>
      <c r="B676" s="232" t="s">
        <v>1349</v>
      </c>
      <c r="C676" s="50" t="s">
        <v>1350</v>
      </c>
      <c r="D676" s="242">
        <v>260</v>
      </c>
      <c r="E676" s="242">
        <v>260</v>
      </c>
      <c r="F676" s="52">
        <f t="shared" si="188"/>
        <v>100</v>
      </c>
    </row>
    <row r="677" spans="1:6" ht="24" x14ac:dyDescent="0.2">
      <c r="A677" s="53">
        <v>63622</v>
      </c>
      <c r="B677" s="232" t="s">
        <v>1351</v>
      </c>
      <c r="C677" s="50" t="s">
        <v>1352</v>
      </c>
      <c r="D677" s="242">
        <v>50834.9</v>
      </c>
      <c r="E677" s="242">
        <v>60677.25</v>
      </c>
      <c r="F677" s="52">
        <f t="shared" si="188"/>
        <v>119.36140328789865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18912.8</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79200.259999999995</v>
      </c>
      <c r="E710" s="242">
        <v>65309.39</v>
      </c>
      <c r="F710" s="52">
        <f t="shared" si="188"/>
        <v>82.461080304534363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4858.92</v>
      </c>
      <c r="E712" s="242">
        <v>4716</v>
      </c>
      <c r="F712" s="52">
        <f t="shared" si="188"/>
        <v>97.058605616062835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2236.29</v>
      </c>
      <c r="E716" s="242">
        <v>9146.81</v>
      </c>
      <c r="F716" s="52">
        <f t="shared" si="188"/>
        <v>409.01716682541166</v>
      </c>
    </row>
    <row r="717" spans="1:6" ht="12.75" customHeight="1" x14ac:dyDescent="0.2">
      <c r="A717" s="53">
        <v>31215</v>
      </c>
      <c r="B717" s="85" t="s">
        <v>1413</v>
      </c>
      <c r="C717" s="50" t="s">
        <v>1414</v>
      </c>
      <c r="D717" s="242">
        <v>3386.19</v>
      </c>
      <c r="E717" s="242">
        <v>3090.08</v>
      </c>
      <c r="F717" s="52">
        <f t="shared" si="188"/>
        <v>91.255363697843293</v>
      </c>
    </row>
    <row r="718" spans="1:6" ht="12.75" customHeight="1" x14ac:dyDescent="0.2">
      <c r="A718" s="53">
        <v>32121</v>
      </c>
      <c r="B718" s="85" t="s">
        <v>1415</v>
      </c>
      <c r="C718" s="50" t="s">
        <v>1416</v>
      </c>
      <c r="D718" s="242">
        <v>37698.04</v>
      </c>
      <c r="E718" s="242">
        <v>41405.89</v>
      </c>
      <c r="F718" s="52">
        <f t="shared" si="188"/>
        <v>109.83565723841345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4822</v>
      </c>
      <c r="E720" s="242">
        <v>4814.58</v>
      </c>
      <c r="F720" s="52">
        <f t="shared" si="188"/>
        <v>99.846121941103277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16464.599999999999</v>
      </c>
      <c r="E722" s="242">
        <v>16525.900000000001</v>
      </c>
      <c r="F722" s="52">
        <f t="shared" si="188"/>
        <v>100.37231393413751</v>
      </c>
    </row>
    <row r="723" spans="1:6" ht="12.75" customHeight="1" x14ac:dyDescent="0.2">
      <c r="A723" s="53" t="s">
        <v>1425</v>
      </c>
      <c r="B723" s="85" t="s">
        <v>1426</v>
      </c>
      <c r="C723" s="50" t="s">
        <v>1425</v>
      </c>
      <c r="D723" s="242">
        <v>10530.53</v>
      </c>
      <c r="E723" s="242">
        <v>9864.4599999999991</v>
      </c>
      <c r="F723" s="52">
        <f t="shared" si="188"/>
        <v>93.674867266889677</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5231.5600000000004</v>
      </c>
      <c r="E725" s="242">
        <v>4176.59</v>
      </c>
      <c r="F725" s="52">
        <f t="shared" ref="F725:F979" si="190">IF(D725&lt;&gt;0,IF(E725/D725&gt;=100,"&gt;&gt;100",E725/D725*100),"-")</f>
        <v>79.834504430800763</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14849.41</v>
      </c>
      <c r="E823" s="242">
        <v>9639.56</v>
      </c>
      <c r="F823" s="52">
        <f t="shared" si="190"/>
        <v>64.915441084864639</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80224.66</v>
      </c>
      <c r="E828" s="242">
        <v>85201.17</v>
      </c>
      <c r="F828" s="52">
        <f t="shared" si="190"/>
        <v>106.20321731497522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9"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1563659.11</v>
      </c>
      <c r="E6" s="229">
        <f t="shared" si="0"/>
        <v>1593943.3299999998</v>
      </c>
      <c r="F6" s="230">
        <f t="shared" ref="F6:F260" si="1">IF(D6&gt;0,IF(E6/D6&gt;=100,"&gt;&gt;100",E6/D6*100),"-")</f>
        <v>101.93675333749692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1261512.6500000001</v>
      </c>
      <c r="E7" s="104">
        <f t="shared" si="2"/>
        <v>1284656.6399999999</v>
      </c>
      <c r="F7" s="93">
        <f t="shared" si="1"/>
        <v>101.83462211021028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397098.68</v>
      </c>
      <c r="E8" s="104">
        <f>E9+E10-E11</f>
        <v>397098.68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397098.68</v>
      </c>
      <c r="E9" s="247">
        <v>397098.68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864413.9700000002</v>
      </c>
      <c r="E12" s="104">
        <f t="shared" si="3"/>
        <v>887557.96</v>
      </c>
      <c r="F12" s="93">
        <f t="shared" si="1"/>
        <v>102.67741970898501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693833.39000000013</v>
      </c>
      <c r="E13" s="104">
        <f t="shared" si="4"/>
        <v>690298.03</v>
      </c>
      <c r="F13" s="93">
        <f t="shared" si="1"/>
        <v>99.490459806207937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2106810.64</v>
      </c>
      <c r="E15" s="247">
        <v>2106810.64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1412977.25</v>
      </c>
      <c r="E18" s="247">
        <v>1416512.61</v>
      </c>
      <c r="F18" s="93">
        <f t="shared" si="1"/>
        <v>100.25020643467543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115540.86000000004</v>
      </c>
      <c r="E19" s="104">
        <f t="shared" si="5"/>
        <v>139109.43</v>
      </c>
      <c r="F19" s="93">
        <f t="shared" si="1"/>
        <v>120.39847202106677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347020.99</v>
      </c>
      <c r="E20" s="247">
        <v>423265.79</v>
      </c>
      <c r="F20" s="93">
        <f t="shared" si="1"/>
        <v>121.97123580334434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9046.83</v>
      </c>
      <c r="E21" s="247">
        <v>8624.08</v>
      </c>
      <c r="F21" s="93">
        <f t="shared" si="1"/>
        <v>95.327092473275172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6669.14</v>
      </c>
      <c r="E22" s="247">
        <v>5189.18</v>
      </c>
      <c r="F22" s="93">
        <f t="shared" si="1"/>
        <v>77.808832922985573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2402.9299999999998</v>
      </c>
      <c r="E23" s="247">
        <v>2402.9299999999998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4606.45</v>
      </c>
      <c r="E24" s="247">
        <v>4606.45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3758.57</v>
      </c>
      <c r="E25" s="247">
        <v>3758.57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25596.55</v>
      </c>
      <c r="E26" s="247">
        <v>26954.36</v>
      </c>
      <c r="F26" s="93">
        <f t="shared" si="1"/>
        <v>105.30466019834705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283560.59999999998</v>
      </c>
      <c r="E28" s="247">
        <v>335691.93</v>
      </c>
      <c r="F28" s="93">
        <f t="shared" si="1"/>
        <v>118.38454637209826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55039.719999999994</v>
      </c>
      <c r="E35" s="104">
        <f t="shared" si="7"/>
        <v>58150.499999999993</v>
      </c>
      <c r="F35" s="93">
        <f t="shared" si="1"/>
        <v>105.65188194998085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104322.11</v>
      </c>
      <c r="E36" s="247">
        <v>117134.11</v>
      </c>
      <c r="F36" s="93">
        <f t="shared" si="1"/>
        <v>112.28119331558766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254.51</v>
      </c>
      <c r="E37" s="247">
        <v>254.51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49536.9</v>
      </c>
      <c r="E40" s="247">
        <v>59238.12</v>
      </c>
      <c r="F40" s="93">
        <f t="shared" si="1"/>
        <v>119.58382539076931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302146.46000000002</v>
      </c>
      <c r="E68" s="104">
        <f t="shared" si="13"/>
        <v>309286.69</v>
      </c>
      <c r="F68" s="93">
        <f t="shared" si="1"/>
        <v>102.36316851105917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88928.57</v>
      </c>
      <c r="E69" s="104">
        <f t="shared" si="14"/>
        <v>62640.89</v>
      </c>
      <c r="F69" s="93">
        <f t="shared" si="1"/>
        <v>70.439556151639451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88918.6</v>
      </c>
      <c r="E70" s="104">
        <f t="shared" si="15"/>
        <v>62560.58</v>
      </c>
      <c r="F70" s="93">
        <f t="shared" si="1"/>
        <v>70.35713562741654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88918.6</v>
      </c>
      <c r="E72" s="247">
        <v>62560.58</v>
      </c>
      <c r="F72" s="93">
        <f t="shared" si="1"/>
        <v>70.35713562741654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9.9700000000000006</v>
      </c>
      <c r="E76" s="247">
        <v>80.31</v>
      </c>
      <c r="F76" s="93">
        <f t="shared" si="1"/>
        <v>805.51654964894692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12758.63</v>
      </c>
      <c r="E78" s="104">
        <f>E79+SUM(E82:E84)-E85+E86</f>
        <v>999.54</v>
      </c>
      <c r="F78" s="93">
        <f t="shared" si="1"/>
        <v>7.8342267155642897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12758.63</v>
      </c>
      <c r="E86" s="247">
        <v>999.54</v>
      </c>
      <c r="F86" s="93">
        <f t="shared" si="1"/>
        <v>7.8342267155642897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2554.9699999999998</v>
      </c>
      <c r="E146" s="104">
        <f t="shared" si="26"/>
        <v>3334.17</v>
      </c>
      <c r="F146" s="93">
        <f t="shared" si="1"/>
        <v>130.49742267032491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2185.54</v>
      </c>
      <c r="E159" s="247">
        <v>2599.5500000000002</v>
      </c>
      <c r="F159" s="93">
        <f t="shared" si="1"/>
        <v>118.94314448603092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369.43</v>
      </c>
      <c r="E160" s="247">
        <v>734.62</v>
      </c>
      <c r="F160" s="93">
        <f t="shared" si="1"/>
        <v>198.85228595403731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197904.29</v>
      </c>
      <c r="E170" s="104">
        <f t="shared" si="29"/>
        <v>242312.09</v>
      </c>
      <c r="F170" s="93">
        <f t="shared" si="1"/>
        <v>122.439028481899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197904.29</v>
      </c>
      <c r="E173" s="247">
        <v>242312.09</v>
      </c>
      <c r="F173" s="93">
        <f t="shared" si="1"/>
        <v>122.439028481899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1563659.1099999999</v>
      </c>
      <c r="E175" s="104">
        <f t="shared" si="30"/>
        <v>1593943.33</v>
      </c>
      <c r="F175" s="93">
        <f t="shared" si="1"/>
        <v>101.93675333749697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232843.95</v>
      </c>
      <c r="E176" s="104">
        <f t="shared" si="31"/>
        <v>259984.99000000002</v>
      </c>
      <c r="F176" s="93">
        <f t="shared" si="1"/>
        <v>111.65632175540743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231230.1</v>
      </c>
      <c r="E177" s="104">
        <f t="shared" si="32"/>
        <v>259984.99000000002</v>
      </c>
      <c r="F177" s="93">
        <f t="shared" si="1"/>
        <v>112.43561716229851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197904.29</v>
      </c>
      <c r="E178" s="247">
        <v>242312.09</v>
      </c>
      <c r="F178" s="93">
        <f t="shared" si="1"/>
        <v>122.439028481899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18877.240000000002</v>
      </c>
      <c r="E179" s="247">
        <v>17163.7</v>
      </c>
      <c r="F179" s="93">
        <f t="shared" si="1"/>
        <v>90.922719634861863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26.14</v>
      </c>
      <c r="E180" s="104">
        <f t="shared" si="33"/>
        <v>74.66</v>
      </c>
      <c r="F180" s="93">
        <f t="shared" si="1"/>
        <v>285.6159143075746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26.14</v>
      </c>
      <c r="E183" s="247">
        <v>74.66</v>
      </c>
      <c r="F183" s="93">
        <f t="shared" si="1"/>
        <v>285.6159143075746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14422.43</v>
      </c>
      <c r="E188" s="247">
        <v>434.54</v>
      </c>
      <c r="F188" s="93">
        <f t="shared" si="1"/>
        <v>3.0129458073292783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1613.85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1330815.1599999999</v>
      </c>
      <c r="E237" s="104">
        <f t="shared" si="41"/>
        <v>1333958.3400000001</v>
      </c>
      <c r="F237" s="93">
        <f t="shared" si="1"/>
        <v>100.2361845652555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1261512.6499999999</v>
      </c>
      <c r="E238" s="104">
        <f t="shared" si="42"/>
        <v>1284656.6400000001</v>
      </c>
      <c r="F238" s="93">
        <f t="shared" si="1"/>
        <v>101.83462211021033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1261512.6499999999</v>
      </c>
      <c r="E239" s="104">
        <f t="shared" si="43"/>
        <v>1284656.6400000001</v>
      </c>
      <c r="F239" s="93">
        <f t="shared" si="1"/>
        <v>101.83462211021033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1238177.25</v>
      </c>
      <c r="E240" s="247">
        <v>1250007.0900000001</v>
      </c>
      <c r="F240" s="93">
        <f t="shared" si="1"/>
        <v>100.95542378928381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23335.4</v>
      </c>
      <c r="E241" s="247">
        <v>34649.550000000003</v>
      </c>
      <c r="F241" s="93">
        <f t="shared" si="1"/>
        <v>148.48491990709394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66747.539999999994</v>
      </c>
      <c r="E245" s="104">
        <f t="shared" si="45"/>
        <v>45967.53</v>
      </c>
      <c r="F245" s="93">
        <f t="shared" si="1"/>
        <v>68.867751530618222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66747.539999999994</v>
      </c>
      <c r="E246" s="104">
        <f t="shared" si="46"/>
        <v>45967.53</v>
      </c>
      <c r="F246" s="93">
        <f t="shared" si="1"/>
        <v>68.867751530618222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66747.539999999994</v>
      </c>
      <c r="E247" s="247">
        <v>45967.53</v>
      </c>
      <c r="F247" s="93">
        <f t="shared" si="1"/>
        <v>68.867751530618222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2554.9699999999998</v>
      </c>
      <c r="E255" s="247">
        <v>3334.17</v>
      </c>
      <c r="F255" s="93">
        <f t="shared" si="1"/>
        <v>130.49742267032491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21764.57</v>
      </c>
      <c r="E259" s="104">
        <f t="shared" si="49"/>
        <v>10851.61</v>
      </c>
      <c r="F259" s="93">
        <f t="shared" si="1"/>
        <v>49.859059930887675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21764.57</v>
      </c>
      <c r="E260" s="248">
        <v>10851.61</v>
      </c>
      <c r="F260" s="97">
        <f t="shared" si="1"/>
        <v>49.859059930887675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2554.9699999999998</v>
      </c>
      <c r="E265" s="247">
        <v>3334.17</v>
      </c>
      <c r="F265" s="93">
        <f t="shared" si="50"/>
        <v>130.49742267032491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12758.63</v>
      </c>
      <c r="E268" s="247">
        <v>999.54</v>
      </c>
      <c r="F268" s="93">
        <f t="shared" si="50"/>
        <v>7.8342267155642897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231230.1</v>
      </c>
      <c r="E288" s="247">
        <v>259984.99</v>
      </c>
      <c r="F288" s="93">
        <f t="shared" si="50"/>
        <v>112.43561716229851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1613.85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12686.13</v>
      </c>
      <c r="E302" s="247">
        <v>434.54</v>
      </c>
      <c r="F302" s="93">
        <f t="shared" si="50"/>
        <v>3.4253156794073529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9"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2790662.07</v>
      </c>
      <c r="E114" s="81">
        <f t="shared" si="22"/>
        <v>3372838.27</v>
      </c>
      <c r="F114" s="63">
        <f t="shared" si="1"/>
        <v>120.86157999058626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2790662.07</v>
      </c>
      <c r="E115" s="81">
        <f t="shared" si="23"/>
        <v>3372838.27</v>
      </c>
      <c r="F115" s="63">
        <f t="shared" si="1"/>
        <v>120.86157999058626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2790662.07</v>
      </c>
      <c r="E117" s="249">
        <v>3372838.27</v>
      </c>
      <c r="F117" s="63">
        <f t="shared" si="1"/>
        <v>120.86157999058626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2790662.07</v>
      </c>
      <c r="E141" s="106">
        <f t="shared" si="28"/>
        <v>3372838.27</v>
      </c>
      <c r="F141" s="82">
        <f t="shared" si="1"/>
        <v>120.86157999058626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80502.509999999995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80502.509999999995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80502.509999999995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80502.509999999995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232843.95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4023446.36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3952240.9499999997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3456744.81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407915.18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192.78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85201.17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2187.0100000000002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71205.41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3996305.3199999989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3923486.0599999991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3412337.01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409628.72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144.26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85201.17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16174.9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72819.259999999995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259984.99000000069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259984.99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259984.99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2025-01-23T12:44:08Z</dcterms:modified>
</cp:coreProperties>
</file>